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10460\Documents\"/>
    </mc:Choice>
  </mc:AlternateContent>
  <xr:revisionPtr revIDLastSave="0" documentId="13_ncr:1_{8D37BD2F-22B0-4B22-B204-FE358C801F34}" xr6:coauthVersionLast="47" xr6:coauthVersionMax="47" xr10:uidLastSave="{00000000-0000-0000-0000-000000000000}"/>
  <bookViews>
    <workbookView xWindow="28680" yWindow="0" windowWidth="29040" windowHeight="15840" xr2:uid="{00000000-000D-0000-FFFF-FFFF00000000}"/>
  </bookViews>
  <sheets>
    <sheet name="nieuwe eindtabel MNS" sheetId="3" r:id="rId1"/>
    <sheet name="codetab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2" i="3" l="1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1" i="3"/>
  <c r="F5" i="3"/>
  <c r="K5" i="3" s="1"/>
  <c r="F6" i="3"/>
  <c r="F7" i="3"/>
  <c r="F8" i="3"/>
  <c r="F9" i="3"/>
  <c r="F10" i="3"/>
  <c r="F11" i="3"/>
  <c r="F12" i="3"/>
  <c r="F13" i="3"/>
  <c r="F14" i="3"/>
  <c r="K14" i="3" s="1"/>
  <c r="F15" i="3"/>
  <c r="F16" i="3"/>
  <c r="F17" i="3"/>
  <c r="F18" i="3"/>
  <c r="K18" i="3" s="1"/>
  <c r="F19" i="3"/>
  <c r="F20" i="3"/>
  <c r="F21" i="3"/>
  <c r="F22" i="3"/>
  <c r="F23" i="3"/>
  <c r="K23" i="3" s="1"/>
  <c r="F24" i="3"/>
  <c r="F25" i="3"/>
  <c r="F26" i="3"/>
  <c r="F27" i="3"/>
  <c r="F28" i="3"/>
  <c r="F29" i="3"/>
  <c r="F30" i="3"/>
  <c r="F31" i="3"/>
  <c r="K31" i="3" s="1"/>
  <c r="F32" i="3"/>
  <c r="F33" i="3"/>
  <c r="F34" i="3"/>
  <c r="F35" i="3"/>
  <c r="F36" i="3"/>
  <c r="F37" i="3"/>
  <c r="K37" i="3" s="1"/>
  <c r="F38" i="3"/>
  <c r="K38" i="3" s="1"/>
  <c r="F39" i="3"/>
  <c r="F40" i="3"/>
  <c r="K40" i="3" s="1"/>
  <c r="F41" i="3"/>
  <c r="K41" i="3" s="1"/>
  <c r="F42" i="3"/>
  <c r="F43" i="3"/>
  <c r="F44" i="3"/>
  <c r="K44" i="3" s="1"/>
  <c r="F45" i="3"/>
  <c r="F46" i="3"/>
  <c r="F47" i="3"/>
  <c r="F48" i="3"/>
  <c r="K48" i="3" s="1"/>
  <c r="F49" i="3"/>
  <c r="F50" i="3"/>
  <c r="K50" i="3" s="1"/>
  <c r="F51" i="3"/>
  <c r="K51" i="3" s="1"/>
  <c r="F52" i="3"/>
  <c r="K52" i="3" s="1"/>
  <c r="F53" i="3"/>
  <c r="F54" i="3"/>
  <c r="F55" i="3"/>
  <c r="F56" i="3"/>
  <c r="K56" i="3" s="1"/>
  <c r="F57" i="3"/>
  <c r="K57" i="3" s="1"/>
  <c r="F58" i="3"/>
  <c r="K58" i="3" s="1"/>
  <c r="F59" i="3"/>
  <c r="F60" i="3"/>
  <c r="F61" i="3"/>
  <c r="F62" i="3"/>
  <c r="F63" i="3"/>
  <c r="K63" i="3" s="1"/>
  <c r="F64" i="3"/>
  <c r="K64" i="3" s="1"/>
  <c r="F65" i="3"/>
  <c r="K65" i="3" s="1"/>
  <c r="F66" i="3"/>
  <c r="F67" i="3"/>
  <c r="F68" i="3"/>
  <c r="F69" i="3"/>
  <c r="F70" i="3"/>
  <c r="F71" i="3"/>
  <c r="F72" i="3"/>
  <c r="F73" i="3"/>
  <c r="F74" i="3"/>
  <c r="K74" i="3" s="1"/>
  <c r="F75" i="3"/>
  <c r="F76" i="3"/>
  <c r="F77" i="3"/>
  <c r="F78" i="3"/>
  <c r="F79" i="3"/>
  <c r="F80" i="3"/>
  <c r="F81" i="3"/>
  <c r="K81" i="3" s="1"/>
  <c r="F82" i="3"/>
  <c r="F83" i="3"/>
  <c r="F84" i="3"/>
  <c r="K84" i="3" s="1"/>
  <c r="F85" i="3"/>
  <c r="F86" i="3"/>
  <c r="F87" i="3"/>
  <c r="F88" i="3"/>
  <c r="F89" i="3"/>
  <c r="F90" i="3"/>
  <c r="K90" i="3" s="1"/>
  <c r="F91" i="3"/>
  <c r="F92" i="3"/>
  <c r="F93" i="3"/>
  <c r="K93" i="3" s="1"/>
  <c r="F94" i="3"/>
  <c r="F95" i="3"/>
  <c r="F96" i="3"/>
  <c r="K96" i="3" s="1"/>
  <c r="F97" i="3"/>
  <c r="F98" i="3"/>
  <c r="F99" i="3"/>
  <c r="K99" i="3" s="1"/>
  <c r="F100" i="3"/>
  <c r="F101" i="3"/>
  <c r="F102" i="3"/>
  <c r="F103" i="3"/>
  <c r="F104" i="3"/>
  <c r="F105" i="3"/>
  <c r="F106" i="3"/>
  <c r="F107" i="3"/>
  <c r="K107" i="3" s="1"/>
  <c r="F108" i="3"/>
  <c r="F109" i="3"/>
  <c r="F110" i="3"/>
  <c r="F111" i="3"/>
  <c r="K111" i="3" s="1"/>
  <c r="F112" i="3"/>
  <c r="F113" i="3"/>
  <c r="F114" i="3"/>
  <c r="K114" i="3" s="1"/>
  <c r="F115" i="3"/>
  <c r="F116" i="3"/>
  <c r="F117" i="3"/>
  <c r="F118" i="3"/>
  <c r="F119" i="3"/>
  <c r="F120" i="3"/>
  <c r="F121" i="3"/>
  <c r="F122" i="3"/>
  <c r="K122" i="3" s="1"/>
  <c r="F123" i="3"/>
  <c r="F124" i="3"/>
  <c r="F125" i="3"/>
  <c r="F126" i="3"/>
  <c r="K126" i="3" s="1"/>
  <c r="F127" i="3"/>
  <c r="F128" i="3"/>
  <c r="F129" i="3"/>
  <c r="K129" i="3" s="1"/>
  <c r="F130" i="3"/>
  <c r="F131" i="3"/>
  <c r="F132" i="3"/>
  <c r="F133" i="3"/>
  <c r="F134" i="3"/>
  <c r="F135" i="3"/>
  <c r="F136" i="3"/>
  <c r="F137" i="3"/>
  <c r="K137" i="3" s="1"/>
  <c r="F138" i="3"/>
  <c r="F139" i="3"/>
  <c r="F140" i="3"/>
  <c r="F141" i="3"/>
  <c r="F142" i="3"/>
  <c r="F143" i="3"/>
  <c r="K143" i="3" s="1"/>
  <c r="F144" i="3"/>
  <c r="F145" i="3"/>
  <c r="F146" i="3"/>
  <c r="F147" i="3"/>
  <c r="F148" i="3"/>
  <c r="K148" i="3" s="1"/>
  <c r="F149" i="3"/>
  <c r="F150" i="3"/>
  <c r="F151" i="3"/>
  <c r="F152" i="3"/>
  <c r="F153" i="3"/>
  <c r="F154" i="3"/>
  <c r="F155" i="3"/>
  <c r="K155" i="3" s="1"/>
  <c r="F156" i="3"/>
  <c r="K156" i="3" s="1"/>
  <c r="F157" i="3"/>
  <c r="F158" i="3"/>
  <c r="K158" i="3" s="1"/>
  <c r="F159" i="3"/>
  <c r="K159" i="3" s="1"/>
  <c r="F160" i="3"/>
  <c r="F161" i="3"/>
  <c r="K161" i="3" s="1"/>
  <c r="F162" i="3"/>
  <c r="F163" i="3"/>
  <c r="F164" i="3"/>
  <c r="F165" i="3"/>
  <c r="F166" i="3"/>
  <c r="F167" i="3"/>
  <c r="F168" i="3"/>
  <c r="K168" i="3" s="1"/>
  <c r="F169" i="3"/>
  <c r="K169" i="3" s="1"/>
  <c r="F170" i="3"/>
  <c r="F171" i="3"/>
  <c r="F172" i="3"/>
  <c r="F173" i="3"/>
  <c r="K173" i="3" s="1"/>
  <c r="F174" i="3"/>
  <c r="K174" i="3" s="1"/>
  <c r="F175" i="3"/>
  <c r="F176" i="3"/>
  <c r="F177" i="3"/>
  <c r="F178" i="3"/>
  <c r="K178" i="3" s="1"/>
  <c r="F179" i="3"/>
  <c r="K179" i="3" s="1"/>
  <c r="F180" i="3"/>
  <c r="F181" i="3"/>
  <c r="K181" i="3" s="1"/>
  <c r="F182" i="3"/>
  <c r="F183" i="3"/>
  <c r="F184" i="3"/>
  <c r="F185" i="3"/>
  <c r="F186" i="3"/>
  <c r="F187" i="3"/>
  <c r="F188" i="3"/>
  <c r="K188" i="3" s="1"/>
  <c r="F189" i="3"/>
  <c r="K189" i="3" s="1"/>
  <c r="F190" i="3"/>
  <c r="F191" i="3"/>
  <c r="K191" i="3" s="1"/>
  <c r="F192" i="3"/>
  <c r="F193" i="3"/>
  <c r="F194" i="3"/>
  <c r="F195" i="3"/>
  <c r="F196" i="3"/>
  <c r="K196" i="3" s="1"/>
  <c r="F197" i="3"/>
  <c r="F198" i="3"/>
  <c r="F199" i="3"/>
  <c r="K199" i="3" s="1"/>
  <c r="F200" i="3"/>
  <c r="K200" i="3" s="1"/>
  <c r="F201" i="3"/>
  <c r="F202" i="3"/>
  <c r="F203" i="3"/>
  <c r="F204" i="3"/>
  <c r="F205" i="3"/>
  <c r="F206" i="3"/>
  <c r="F207" i="3"/>
  <c r="F208" i="3"/>
  <c r="F209" i="3"/>
  <c r="F210" i="3"/>
  <c r="K210" i="3" s="1"/>
  <c r="F211" i="3"/>
  <c r="K211" i="3" s="1"/>
  <c r="F212" i="3"/>
  <c r="F213" i="3"/>
  <c r="F214" i="3"/>
  <c r="F215" i="3"/>
  <c r="F216" i="3"/>
  <c r="F217" i="3"/>
  <c r="F218" i="3"/>
  <c r="K218" i="3" s="1"/>
  <c r="F219" i="3"/>
  <c r="K219" i="3" s="1"/>
  <c r="F220" i="3"/>
  <c r="K220" i="3" s="1"/>
  <c r="F221" i="3"/>
  <c r="F222" i="3"/>
  <c r="F223" i="3"/>
  <c r="F224" i="3"/>
  <c r="F225" i="3"/>
  <c r="K225" i="3" s="1"/>
  <c r="F226" i="3"/>
  <c r="F227" i="3"/>
  <c r="F228" i="3"/>
  <c r="K228" i="3" s="1"/>
  <c r="F229" i="3"/>
  <c r="F230" i="3"/>
  <c r="F231" i="3"/>
  <c r="K231" i="3" s="1"/>
  <c r="F232" i="3"/>
  <c r="F233" i="3"/>
  <c r="F234" i="3"/>
  <c r="K234" i="3" s="1"/>
  <c r="F235" i="3"/>
  <c r="F236" i="3"/>
  <c r="F237" i="3"/>
  <c r="F238" i="3"/>
  <c r="F239" i="3"/>
  <c r="K239" i="3" s="1"/>
  <c r="F240" i="3"/>
  <c r="F241" i="3"/>
  <c r="F242" i="3"/>
  <c r="F243" i="3"/>
  <c r="K243" i="3" s="1"/>
  <c r="F244" i="3"/>
  <c r="F245" i="3"/>
  <c r="F246" i="3"/>
  <c r="K246" i="3" s="1"/>
  <c r="F247" i="3"/>
  <c r="F248" i="3"/>
  <c r="F249" i="3"/>
  <c r="F250" i="3"/>
  <c r="F251" i="3"/>
  <c r="F252" i="3"/>
  <c r="K252" i="3" s="1"/>
  <c r="F253" i="3"/>
  <c r="F254" i="3"/>
  <c r="F255" i="3"/>
  <c r="F256" i="3"/>
  <c r="F257" i="3"/>
  <c r="F258" i="3"/>
  <c r="F259" i="3"/>
  <c r="K259" i="3" s="1"/>
  <c r="F260" i="3"/>
  <c r="K260" i="3" s="1"/>
  <c r="F261" i="3"/>
  <c r="F262" i="3"/>
  <c r="K262" i="3" s="1"/>
  <c r="F263" i="3"/>
  <c r="F264" i="3"/>
  <c r="F265" i="3"/>
  <c r="F266" i="3"/>
  <c r="K266" i="3" s="1"/>
  <c r="F267" i="3"/>
  <c r="F268" i="3"/>
  <c r="F269" i="3"/>
  <c r="F270" i="3"/>
  <c r="K270" i="3" s="1"/>
  <c r="F271" i="3"/>
  <c r="K271" i="3" s="1"/>
  <c r="F272" i="3"/>
  <c r="K272" i="3" s="1"/>
  <c r="F273" i="3"/>
  <c r="F274" i="3"/>
  <c r="F275" i="3"/>
  <c r="F276" i="3"/>
  <c r="F277" i="3"/>
  <c r="F278" i="3"/>
  <c r="K278" i="3" s="1"/>
  <c r="F279" i="3"/>
  <c r="F280" i="3"/>
  <c r="F281" i="3"/>
  <c r="F282" i="3"/>
  <c r="F283" i="3"/>
  <c r="K283" i="3" s="1"/>
  <c r="F284" i="3"/>
  <c r="F285" i="3"/>
  <c r="F286" i="3"/>
  <c r="K286" i="3" s="1"/>
  <c r="F287" i="3"/>
  <c r="F288" i="3"/>
  <c r="F289" i="3"/>
  <c r="K289" i="3" s="1"/>
  <c r="F290" i="3"/>
  <c r="F291" i="3"/>
  <c r="F292" i="3"/>
  <c r="K292" i="3" s="1"/>
  <c r="F293" i="3"/>
  <c r="F294" i="3"/>
  <c r="F295" i="3"/>
  <c r="F296" i="3"/>
  <c r="K296" i="3" s="1"/>
  <c r="F297" i="3"/>
  <c r="F298" i="3"/>
  <c r="F299" i="3"/>
  <c r="F300" i="3"/>
  <c r="K300" i="3" s="1"/>
  <c r="F301" i="3"/>
  <c r="F302" i="3"/>
  <c r="F303" i="3"/>
  <c r="K303" i="3" s="1"/>
  <c r="F304" i="3"/>
  <c r="F305" i="3"/>
  <c r="F306" i="3"/>
  <c r="K306" i="3" s="1"/>
  <c r="F307" i="3"/>
  <c r="F308" i="3"/>
  <c r="F309" i="3"/>
  <c r="F310" i="3"/>
  <c r="F311" i="3"/>
  <c r="F312" i="3"/>
  <c r="K312" i="3" s="1"/>
  <c r="F313" i="3"/>
  <c r="F314" i="3"/>
  <c r="F315" i="3"/>
  <c r="K315" i="3" s="1"/>
  <c r="F316" i="3"/>
  <c r="F317" i="3"/>
  <c r="F318" i="3"/>
  <c r="F319" i="3"/>
  <c r="F320" i="3"/>
  <c r="F321" i="3"/>
  <c r="K321" i="3" s="1"/>
  <c r="F322" i="3"/>
  <c r="K322" i="3" s="1"/>
  <c r="F323" i="3"/>
  <c r="K323" i="3" s="1"/>
  <c r="F324" i="3"/>
  <c r="F325" i="3"/>
  <c r="F326" i="3"/>
  <c r="K326" i="3" s="1"/>
  <c r="F327" i="3"/>
  <c r="F328" i="3"/>
  <c r="F329" i="3"/>
  <c r="K329" i="3" s="1"/>
  <c r="F330" i="3"/>
  <c r="F331" i="3"/>
  <c r="F332" i="3"/>
  <c r="K332" i="3" s="1"/>
  <c r="F333" i="3"/>
  <c r="F334" i="3"/>
  <c r="F335" i="3"/>
  <c r="K335" i="3" s="1"/>
  <c r="F336" i="3"/>
  <c r="F337" i="3"/>
  <c r="F338" i="3"/>
  <c r="K338" i="3" s="1"/>
  <c r="F339" i="3"/>
  <c r="F340" i="3"/>
  <c r="F341" i="3"/>
  <c r="K341" i="3" s="1"/>
  <c r="F342" i="3"/>
  <c r="F343" i="3"/>
  <c r="F344" i="3"/>
  <c r="K344" i="3" s="1"/>
  <c r="F345" i="3"/>
  <c r="K345" i="3" s="1"/>
  <c r="F346" i="3"/>
  <c r="K346" i="3" s="1"/>
  <c r="F347" i="3"/>
  <c r="F348" i="3"/>
  <c r="F349" i="3"/>
  <c r="F350" i="3"/>
  <c r="F351" i="3"/>
  <c r="K351" i="3" s="1"/>
  <c r="F352" i="3"/>
  <c r="F353" i="3"/>
  <c r="F354" i="3"/>
  <c r="F355" i="3"/>
  <c r="F356" i="3"/>
  <c r="F357" i="3"/>
  <c r="F358" i="3"/>
  <c r="K358" i="3" s="1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K373" i="3" s="1"/>
  <c r="F374" i="3"/>
  <c r="F375" i="3"/>
  <c r="F376" i="3"/>
  <c r="F377" i="3"/>
  <c r="F378" i="3"/>
  <c r="K378" i="3" s="1"/>
  <c r="F379" i="3"/>
  <c r="K379" i="3" s="1"/>
  <c r="F380" i="3"/>
  <c r="K380" i="3" s="1"/>
  <c r="F381" i="3"/>
  <c r="F382" i="3"/>
  <c r="F383" i="3"/>
  <c r="F384" i="3"/>
  <c r="K384" i="3" s="1"/>
  <c r="F385" i="3"/>
  <c r="K385" i="3" s="1"/>
  <c r="F386" i="3"/>
  <c r="F387" i="3"/>
  <c r="K387" i="3" s="1"/>
  <c r="F388" i="3"/>
  <c r="K388" i="3" s="1"/>
  <c r="F389" i="3"/>
  <c r="F390" i="3"/>
  <c r="F391" i="3"/>
  <c r="F392" i="3"/>
  <c r="F393" i="3"/>
  <c r="F394" i="3"/>
  <c r="F395" i="3"/>
  <c r="F396" i="3"/>
  <c r="K396" i="3" s="1"/>
  <c r="F397" i="3"/>
  <c r="K397" i="3" s="1"/>
  <c r="F398" i="3"/>
  <c r="F399" i="3"/>
  <c r="F400" i="3"/>
  <c r="K400" i="3" s="1"/>
  <c r="F401" i="3"/>
  <c r="K401" i="3" s="1"/>
  <c r="F402" i="3"/>
  <c r="F403" i="3"/>
  <c r="K403" i="3" s="1"/>
  <c r="F404" i="3"/>
  <c r="K404" i="3" s="1"/>
  <c r="F405" i="3"/>
  <c r="K405" i="3" s="1"/>
  <c r="F406" i="3"/>
  <c r="F407" i="3"/>
  <c r="F408" i="3"/>
  <c r="F409" i="3"/>
  <c r="F410" i="3"/>
  <c r="F411" i="3"/>
  <c r="K411" i="3" s="1"/>
  <c r="F412" i="3"/>
  <c r="K412" i="3" s="1"/>
  <c r="F413" i="3"/>
  <c r="K413" i="3" s="1"/>
  <c r="F414" i="3"/>
  <c r="F415" i="3"/>
  <c r="F416" i="3"/>
  <c r="F417" i="3"/>
  <c r="F418" i="3"/>
  <c r="F419" i="3"/>
  <c r="K419" i="3" s="1"/>
  <c r="F420" i="3"/>
  <c r="F421" i="3"/>
  <c r="F422" i="3"/>
  <c r="K422" i="3" s="1"/>
  <c r="F423" i="3"/>
  <c r="F424" i="3"/>
  <c r="F425" i="3"/>
  <c r="F426" i="3"/>
  <c r="F427" i="3"/>
  <c r="K427" i="3" s="1"/>
  <c r="F428" i="3"/>
  <c r="K428" i="3" s="1"/>
  <c r="F429" i="3"/>
  <c r="F430" i="3"/>
  <c r="F431" i="3"/>
  <c r="F432" i="3"/>
  <c r="F433" i="3"/>
  <c r="F434" i="3"/>
  <c r="F435" i="3"/>
  <c r="F436" i="3"/>
  <c r="F437" i="3"/>
  <c r="K437" i="3" s="1"/>
  <c r="F438" i="3"/>
  <c r="K438" i="3" s="1"/>
  <c r="F439" i="3"/>
  <c r="F440" i="3"/>
  <c r="K440" i="3" s="1"/>
  <c r="F441" i="3"/>
  <c r="F442" i="3"/>
  <c r="F443" i="3"/>
  <c r="F444" i="3"/>
  <c r="F445" i="3"/>
  <c r="K445" i="3" s="1"/>
  <c r="F446" i="3"/>
  <c r="K446" i="3" s="1"/>
  <c r="F447" i="3"/>
  <c r="K447" i="3" s="1"/>
  <c r="F448" i="3"/>
  <c r="F449" i="3"/>
  <c r="F450" i="3"/>
  <c r="F451" i="3"/>
  <c r="F452" i="3"/>
  <c r="F453" i="3"/>
  <c r="K453" i="3" s="1"/>
  <c r="F454" i="3"/>
  <c r="F455" i="3"/>
  <c r="F456" i="3"/>
  <c r="K456" i="3" s="1"/>
  <c r="F457" i="3"/>
  <c r="F458" i="3"/>
  <c r="F459" i="3"/>
  <c r="F460" i="3"/>
  <c r="F461" i="3"/>
  <c r="F462" i="3"/>
  <c r="K462" i="3" s="1"/>
  <c r="F463" i="3"/>
  <c r="F464" i="3"/>
  <c r="F465" i="3"/>
  <c r="F466" i="3"/>
  <c r="F467" i="3"/>
  <c r="F468" i="3"/>
  <c r="K468" i="3" s="1"/>
  <c r="F469" i="3"/>
  <c r="F470" i="3"/>
  <c r="F471" i="3"/>
  <c r="K471" i="3" s="1"/>
  <c r="F472" i="3"/>
  <c r="F473" i="3"/>
  <c r="F474" i="3"/>
  <c r="F475" i="3"/>
  <c r="K475" i="3" s="1"/>
  <c r="F476" i="3"/>
  <c r="K476" i="3" s="1"/>
  <c r="F477" i="3"/>
  <c r="K477" i="3" s="1"/>
  <c r="F478" i="3"/>
  <c r="F479" i="3"/>
  <c r="F480" i="3"/>
  <c r="K480" i="3" s="1"/>
  <c r="F481" i="3"/>
  <c r="F482" i="3"/>
  <c r="F483" i="3"/>
  <c r="F484" i="3"/>
  <c r="K484" i="3" s="1"/>
  <c r="F485" i="3"/>
  <c r="K485" i="3" s="1"/>
  <c r="F486" i="3"/>
  <c r="F487" i="3"/>
  <c r="F488" i="3"/>
  <c r="F489" i="3"/>
  <c r="F490" i="3"/>
  <c r="K490" i="3" s="1"/>
  <c r="F491" i="3"/>
  <c r="K491" i="3" s="1"/>
  <c r="F492" i="3"/>
  <c r="F493" i="3"/>
  <c r="F494" i="3"/>
  <c r="F495" i="3"/>
  <c r="F496" i="3"/>
  <c r="F497" i="3"/>
  <c r="F498" i="3"/>
  <c r="F499" i="3"/>
  <c r="K499" i="3" s="1"/>
  <c r="F500" i="3"/>
  <c r="F501" i="3"/>
  <c r="F502" i="3"/>
  <c r="F503" i="3"/>
  <c r="K503" i="3" s="1"/>
  <c r="F504" i="3"/>
  <c r="K504" i="3" s="1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K519" i="3" s="1"/>
  <c r="F520" i="3"/>
  <c r="F521" i="3"/>
  <c r="F522" i="3"/>
  <c r="F523" i="3"/>
  <c r="F524" i="3"/>
  <c r="F525" i="3"/>
  <c r="K525" i="3" s="1"/>
  <c r="F526" i="3"/>
  <c r="F527" i="3"/>
  <c r="F528" i="3"/>
  <c r="K528" i="3" s="1"/>
  <c r="F529" i="3"/>
  <c r="F530" i="3"/>
  <c r="F531" i="3"/>
  <c r="F532" i="3"/>
  <c r="F533" i="3"/>
  <c r="K533" i="3" s="1"/>
  <c r="F534" i="3"/>
  <c r="F535" i="3"/>
  <c r="F536" i="3"/>
  <c r="F537" i="3"/>
  <c r="K537" i="3" s="1"/>
  <c r="F538" i="3"/>
  <c r="F539" i="3"/>
  <c r="F540" i="3"/>
  <c r="K540" i="3" s="1"/>
  <c r="F541" i="3"/>
  <c r="F542" i="3"/>
  <c r="F543" i="3"/>
  <c r="K543" i="3" s="1"/>
  <c r="F544" i="3"/>
  <c r="F545" i="3"/>
  <c r="F546" i="3"/>
  <c r="F547" i="3"/>
  <c r="F548" i="3"/>
  <c r="F549" i="3"/>
  <c r="F550" i="3"/>
  <c r="F551" i="3"/>
  <c r="F552" i="3"/>
  <c r="F553" i="3"/>
  <c r="K553" i="3" s="1"/>
  <c r="F554" i="3"/>
  <c r="F555" i="3"/>
  <c r="F556" i="3"/>
  <c r="F557" i="3"/>
  <c r="K557" i="3" s="1"/>
  <c r="F558" i="3"/>
  <c r="K558" i="3" s="1"/>
  <c r="F559" i="3"/>
  <c r="F560" i="3"/>
  <c r="F561" i="3"/>
  <c r="F562" i="3"/>
  <c r="F563" i="3"/>
  <c r="F564" i="3"/>
  <c r="F565" i="3"/>
  <c r="F566" i="3"/>
  <c r="F567" i="3"/>
  <c r="F568" i="3"/>
  <c r="K568" i="3" s="1"/>
  <c r="F569" i="3"/>
  <c r="K569" i="3" s="1"/>
  <c r="F570" i="3"/>
  <c r="F571" i="3"/>
  <c r="F572" i="3"/>
  <c r="F573" i="3"/>
  <c r="F574" i="3"/>
  <c r="F575" i="3"/>
  <c r="F576" i="3"/>
  <c r="F577" i="3"/>
  <c r="K577" i="3" s="1"/>
  <c r="F578" i="3"/>
  <c r="K578" i="3" s="1"/>
  <c r="F579" i="3"/>
  <c r="K579" i="3" s="1"/>
  <c r="F580" i="3"/>
  <c r="F581" i="3"/>
  <c r="F582" i="3"/>
  <c r="F583" i="3"/>
  <c r="F584" i="3"/>
  <c r="F585" i="3"/>
  <c r="F586" i="3"/>
  <c r="F587" i="3"/>
  <c r="F588" i="3"/>
  <c r="K588" i="3" s="1"/>
  <c r="F589" i="3"/>
  <c r="K589" i="3" s="1"/>
  <c r="F590" i="3"/>
  <c r="F591" i="3"/>
  <c r="F592" i="3"/>
  <c r="K592" i="3" s="1"/>
  <c r="F593" i="3"/>
  <c r="K593" i="3" s="1"/>
  <c r="F594" i="3"/>
  <c r="F595" i="3"/>
  <c r="F596" i="3"/>
  <c r="F597" i="3"/>
  <c r="F598" i="3"/>
  <c r="F599" i="3"/>
  <c r="F600" i="3"/>
  <c r="F601" i="3"/>
  <c r="K601" i="3" s="1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K621" i="3" s="1"/>
  <c r="F622" i="3"/>
  <c r="K622" i="3" s="1"/>
  <c r="F623" i="3"/>
  <c r="F624" i="3"/>
  <c r="F625" i="3"/>
  <c r="K625" i="3" s="1"/>
  <c r="F626" i="3"/>
  <c r="F627" i="3"/>
  <c r="F628" i="3"/>
  <c r="F629" i="3"/>
  <c r="K629" i="3" s="1"/>
  <c r="F630" i="3"/>
  <c r="K630" i="3" s="1"/>
  <c r="F631" i="3"/>
  <c r="F632" i="3"/>
  <c r="K632" i="3" s="1"/>
  <c r="F633" i="3"/>
  <c r="K633" i="3" s="1"/>
  <c r="F634" i="3"/>
  <c r="F635" i="3"/>
  <c r="K635" i="3" s="1"/>
  <c r="F636" i="3"/>
  <c r="K636" i="3" s="1"/>
  <c r="F637" i="3"/>
  <c r="F638" i="3"/>
  <c r="F639" i="3"/>
  <c r="F640" i="3"/>
  <c r="F641" i="3"/>
  <c r="K641" i="3" s="1"/>
  <c r="F642" i="3"/>
  <c r="K642" i="3" s="1"/>
  <c r="F643" i="3"/>
  <c r="F644" i="3"/>
  <c r="F645" i="3"/>
  <c r="K645" i="3" s="1"/>
  <c r="F646" i="3"/>
  <c r="K646" i="3" s="1"/>
  <c r="F647" i="3"/>
  <c r="F648" i="3"/>
  <c r="F649" i="3"/>
  <c r="K649" i="3" s="1"/>
  <c r="F650" i="3"/>
  <c r="K650" i="3" s="1"/>
  <c r="F651" i="3"/>
  <c r="F652" i="3"/>
  <c r="F653" i="3"/>
  <c r="F654" i="3"/>
  <c r="F655" i="3"/>
  <c r="F656" i="3"/>
  <c r="K656" i="3" s="1"/>
  <c r="F657" i="3"/>
  <c r="K657" i="3" s="1"/>
  <c r="F658" i="3"/>
  <c r="F659" i="3"/>
  <c r="F660" i="3"/>
  <c r="F661" i="3"/>
  <c r="K661" i="3" s="1"/>
  <c r="F662" i="3"/>
  <c r="K662" i="3" s="1"/>
  <c r="F663" i="3"/>
  <c r="F664" i="3"/>
  <c r="F665" i="3"/>
  <c r="K665" i="3" s="1"/>
  <c r="F666" i="3"/>
  <c r="K666" i="3" s="1"/>
  <c r="F667" i="3"/>
  <c r="F668" i="3"/>
  <c r="F669" i="3"/>
  <c r="F670" i="3"/>
  <c r="F671" i="3"/>
  <c r="F672" i="3"/>
  <c r="K672" i="3" s="1"/>
  <c r="F673" i="3"/>
  <c r="K673" i="3" s="1"/>
  <c r="F674" i="3"/>
  <c r="K674" i="3" s="1"/>
  <c r="F675" i="3"/>
  <c r="F676" i="3"/>
  <c r="F677" i="3"/>
  <c r="F678" i="3"/>
  <c r="F679" i="3"/>
  <c r="F680" i="3"/>
  <c r="F681" i="3"/>
  <c r="F682" i="3"/>
  <c r="K682" i="3" s="1"/>
  <c r="F683" i="3"/>
  <c r="F684" i="3"/>
  <c r="F685" i="3"/>
  <c r="F686" i="3"/>
  <c r="F687" i="3"/>
  <c r="F688" i="3"/>
  <c r="F689" i="3"/>
  <c r="F690" i="3"/>
  <c r="F691" i="3"/>
  <c r="K691" i="3" s="1"/>
  <c r="F692" i="3"/>
  <c r="F693" i="3"/>
  <c r="F694" i="3"/>
  <c r="F695" i="3"/>
  <c r="F696" i="3"/>
  <c r="F697" i="3"/>
  <c r="K697" i="3" s="1"/>
  <c r="F698" i="3"/>
  <c r="K698" i="3" s="1"/>
  <c r="F699" i="3"/>
  <c r="F700" i="3"/>
  <c r="F701" i="3"/>
  <c r="F702" i="3"/>
  <c r="F703" i="3"/>
  <c r="F704" i="3"/>
  <c r="K704" i="3" s="1"/>
  <c r="F705" i="3"/>
  <c r="F706" i="3"/>
  <c r="F707" i="3"/>
  <c r="F708" i="3"/>
  <c r="F709" i="3"/>
  <c r="F710" i="3"/>
  <c r="F711" i="3"/>
  <c r="F712" i="3"/>
  <c r="F713" i="3"/>
  <c r="F714" i="3"/>
  <c r="K714" i="3" s="1"/>
  <c r="F715" i="3"/>
  <c r="F716" i="3"/>
  <c r="F717" i="3"/>
  <c r="F718" i="3"/>
  <c r="F719" i="3"/>
  <c r="F720" i="3"/>
  <c r="F721" i="3"/>
  <c r="F722" i="3"/>
  <c r="F723" i="3"/>
  <c r="F724" i="3"/>
  <c r="F725" i="3"/>
  <c r="F726" i="3"/>
  <c r="K726" i="3" s="1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K748" i="3" s="1"/>
  <c r="F749" i="3"/>
  <c r="K749" i="3" s="1"/>
  <c r="F750" i="3"/>
  <c r="F751" i="3"/>
  <c r="F752" i="3"/>
  <c r="F753" i="3"/>
  <c r="F754" i="3"/>
  <c r="F755" i="3"/>
  <c r="F756" i="3"/>
  <c r="K756" i="3" s="1"/>
  <c r="F757" i="3"/>
  <c r="F758" i="3"/>
  <c r="F759" i="3"/>
  <c r="F760" i="3"/>
  <c r="F761" i="3"/>
  <c r="F762" i="3"/>
  <c r="K703" i="3"/>
  <c r="K591" i="3"/>
  <c r="K47" i="3"/>
  <c r="F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4" i="3"/>
  <c r="I127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2" i="3"/>
  <c r="I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K367" i="3" s="1"/>
  <c r="E368" i="3"/>
  <c r="E369" i="3"/>
  <c r="E370" i="3"/>
  <c r="E371" i="3"/>
  <c r="K371" i="3" s="1"/>
  <c r="E372" i="3"/>
  <c r="E373" i="3"/>
  <c r="E374" i="3"/>
  <c r="E375" i="3"/>
  <c r="K375" i="3" s="1"/>
  <c r="E376" i="3"/>
  <c r="E377" i="3"/>
  <c r="E378" i="3"/>
  <c r="E379" i="3"/>
  <c r="E380" i="3"/>
  <c r="E381" i="3"/>
  <c r="E382" i="3"/>
  <c r="E383" i="3"/>
  <c r="K383" i="3" s="1"/>
  <c r="E384" i="3"/>
  <c r="E385" i="3"/>
  <c r="E386" i="3"/>
  <c r="E387" i="3"/>
  <c r="E388" i="3"/>
  <c r="E389" i="3"/>
  <c r="E390" i="3"/>
  <c r="E391" i="3"/>
  <c r="K391" i="3" s="1"/>
  <c r="E392" i="3"/>
  <c r="E393" i="3"/>
  <c r="E394" i="3"/>
  <c r="E395" i="3"/>
  <c r="K395" i="3" s="1"/>
  <c r="E396" i="3"/>
  <c r="E397" i="3"/>
  <c r="E398" i="3"/>
  <c r="E399" i="3"/>
  <c r="K399" i="3" s="1"/>
  <c r="E400" i="3"/>
  <c r="E401" i="3"/>
  <c r="E402" i="3"/>
  <c r="E403" i="3"/>
  <c r="E404" i="3"/>
  <c r="E405" i="3"/>
  <c r="E406" i="3"/>
  <c r="E407" i="3"/>
  <c r="K407" i="3" s="1"/>
  <c r="E408" i="3"/>
  <c r="E409" i="3"/>
  <c r="E410" i="3"/>
  <c r="E411" i="3"/>
  <c r="E412" i="3"/>
  <c r="E413" i="3"/>
  <c r="E414" i="3"/>
  <c r="E415" i="3"/>
  <c r="K415" i="3" s="1"/>
  <c r="E416" i="3"/>
  <c r="E417" i="3"/>
  <c r="E418" i="3"/>
  <c r="E419" i="3"/>
  <c r="E420" i="3"/>
  <c r="E421" i="3"/>
  <c r="E422" i="3"/>
  <c r="E423" i="3"/>
  <c r="K423" i="3" s="1"/>
  <c r="E424" i="3"/>
  <c r="E425" i="3"/>
  <c r="E426" i="3"/>
  <c r="E427" i="3"/>
  <c r="E428" i="3"/>
  <c r="E429" i="3"/>
  <c r="E430" i="3"/>
  <c r="E431" i="3"/>
  <c r="K431" i="3" s="1"/>
  <c r="E432" i="3"/>
  <c r="E433" i="3"/>
  <c r="E434" i="3"/>
  <c r="E435" i="3"/>
  <c r="K435" i="3" s="1"/>
  <c r="E436" i="3"/>
  <c r="E437" i="3"/>
  <c r="E438" i="3"/>
  <c r="E439" i="3"/>
  <c r="K439" i="3" s="1"/>
  <c r="E440" i="3"/>
  <c r="E441" i="3"/>
  <c r="E442" i="3"/>
  <c r="E443" i="3"/>
  <c r="K443" i="3" s="1"/>
  <c r="E444" i="3"/>
  <c r="E445" i="3"/>
  <c r="E446" i="3"/>
  <c r="E447" i="3"/>
  <c r="E448" i="3"/>
  <c r="E449" i="3"/>
  <c r="E450" i="3"/>
  <c r="E451" i="3"/>
  <c r="K451" i="3" s="1"/>
  <c r="E452" i="3"/>
  <c r="E453" i="3"/>
  <c r="E454" i="3"/>
  <c r="E455" i="3"/>
  <c r="K455" i="3" s="1"/>
  <c r="E456" i="3"/>
  <c r="E457" i="3"/>
  <c r="E458" i="3"/>
  <c r="E459" i="3"/>
  <c r="K459" i="3" s="1"/>
  <c r="E460" i="3"/>
  <c r="E461" i="3"/>
  <c r="E462" i="3"/>
  <c r="E463" i="3"/>
  <c r="K463" i="3" s="1"/>
  <c r="E464" i="3"/>
  <c r="E465" i="3"/>
  <c r="E466" i="3"/>
  <c r="E467" i="3"/>
  <c r="K467" i="3" s="1"/>
  <c r="E468" i="3"/>
  <c r="E469" i="3"/>
  <c r="E470" i="3"/>
  <c r="E471" i="3"/>
  <c r="E472" i="3"/>
  <c r="E473" i="3"/>
  <c r="E474" i="3"/>
  <c r="E475" i="3"/>
  <c r="E476" i="3"/>
  <c r="E477" i="3"/>
  <c r="E478" i="3"/>
  <c r="E479" i="3"/>
  <c r="K479" i="3" s="1"/>
  <c r="E480" i="3"/>
  <c r="E481" i="3"/>
  <c r="E482" i="3"/>
  <c r="E483" i="3"/>
  <c r="K483" i="3" s="1"/>
  <c r="E484" i="3"/>
  <c r="E485" i="3"/>
  <c r="E486" i="3"/>
  <c r="E487" i="3"/>
  <c r="K487" i="3" s="1"/>
  <c r="E488" i="3"/>
  <c r="E489" i="3"/>
  <c r="E490" i="3"/>
  <c r="E491" i="3"/>
  <c r="E492" i="3"/>
  <c r="E493" i="3"/>
  <c r="E494" i="3"/>
  <c r="E495" i="3"/>
  <c r="K495" i="3" s="1"/>
  <c r="E496" i="3"/>
  <c r="E497" i="3"/>
  <c r="E498" i="3"/>
  <c r="E499" i="3"/>
  <c r="E500" i="3"/>
  <c r="E501" i="3"/>
  <c r="E502" i="3"/>
  <c r="E503" i="3"/>
  <c r="E504" i="3"/>
  <c r="E505" i="3"/>
  <c r="E506" i="3"/>
  <c r="E507" i="3"/>
  <c r="K507" i="3" s="1"/>
  <c r="E508" i="3"/>
  <c r="E509" i="3"/>
  <c r="E510" i="3"/>
  <c r="E511" i="3"/>
  <c r="K511" i="3" s="1"/>
  <c r="E512" i="3"/>
  <c r="E513" i="3"/>
  <c r="E514" i="3"/>
  <c r="E515" i="3"/>
  <c r="K515" i="3" s="1"/>
  <c r="E516" i="3"/>
  <c r="E517" i="3"/>
  <c r="E518" i="3"/>
  <c r="E519" i="3"/>
  <c r="E520" i="3"/>
  <c r="E521" i="3"/>
  <c r="E522" i="3"/>
  <c r="E523" i="3"/>
  <c r="K523" i="3" s="1"/>
  <c r="E524" i="3"/>
  <c r="E525" i="3"/>
  <c r="E526" i="3"/>
  <c r="E527" i="3"/>
  <c r="K527" i="3" s="1"/>
  <c r="E528" i="3"/>
  <c r="E529" i="3"/>
  <c r="E530" i="3"/>
  <c r="E531" i="3"/>
  <c r="K531" i="3" s="1"/>
  <c r="E532" i="3"/>
  <c r="E533" i="3"/>
  <c r="E534" i="3"/>
  <c r="E535" i="3"/>
  <c r="K535" i="3" s="1"/>
  <c r="E536" i="3"/>
  <c r="E537" i="3"/>
  <c r="E538" i="3"/>
  <c r="E539" i="3"/>
  <c r="K539" i="3" s="1"/>
  <c r="E540" i="3"/>
  <c r="E541" i="3"/>
  <c r="E542" i="3"/>
  <c r="E543" i="3"/>
  <c r="E544" i="3"/>
  <c r="E545" i="3"/>
  <c r="E546" i="3"/>
  <c r="E547" i="3"/>
  <c r="K547" i="3" s="1"/>
  <c r="E548" i="3"/>
  <c r="E549" i="3"/>
  <c r="E550" i="3"/>
  <c r="E551" i="3"/>
  <c r="K551" i="3" s="1"/>
  <c r="E552" i="3"/>
  <c r="E553" i="3"/>
  <c r="E554" i="3"/>
  <c r="E555" i="3"/>
  <c r="K555" i="3" s="1"/>
  <c r="E556" i="3"/>
  <c r="E557" i="3"/>
  <c r="E558" i="3"/>
  <c r="E559" i="3"/>
  <c r="K559" i="3" s="1"/>
  <c r="E560" i="3"/>
  <c r="E561" i="3"/>
  <c r="E562" i="3"/>
  <c r="E563" i="3"/>
  <c r="K563" i="3" s="1"/>
  <c r="E564" i="3"/>
  <c r="E565" i="3"/>
  <c r="E566" i="3"/>
  <c r="E567" i="3"/>
  <c r="K567" i="3" s="1"/>
  <c r="E568" i="3"/>
  <c r="E569" i="3"/>
  <c r="E570" i="3"/>
  <c r="E571" i="3"/>
  <c r="K571" i="3" s="1"/>
  <c r="E572" i="3"/>
  <c r="E573" i="3"/>
  <c r="E574" i="3"/>
  <c r="E575" i="3"/>
  <c r="K575" i="3" s="1"/>
  <c r="E576" i="3"/>
  <c r="E577" i="3"/>
  <c r="E578" i="3"/>
  <c r="E579" i="3"/>
  <c r="E580" i="3"/>
  <c r="E581" i="3"/>
  <c r="E582" i="3"/>
  <c r="E583" i="3"/>
  <c r="K583" i="3" s="1"/>
  <c r="E584" i="3"/>
  <c r="E585" i="3"/>
  <c r="E586" i="3"/>
  <c r="E587" i="3"/>
  <c r="K587" i="3" s="1"/>
  <c r="E588" i="3"/>
  <c r="E589" i="3"/>
  <c r="E590" i="3"/>
  <c r="E591" i="3"/>
  <c r="E592" i="3"/>
  <c r="E593" i="3"/>
  <c r="E594" i="3"/>
  <c r="E595" i="3"/>
  <c r="E596" i="3"/>
  <c r="E597" i="3"/>
  <c r="E598" i="3"/>
  <c r="E599" i="3"/>
  <c r="K599" i="3" s="1"/>
  <c r="E600" i="3"/>
  <c r="E601" i="3"/>
  <c r="E602" i="3"/>
  <c r="E603" i="3"/>
  <c r="E604" i="3"/>
  <c r="E605" i="3"/>
  <c r="E606" i="3"/>
  <c r="E607" i="3"/>
  <c r="K607" i="3" s="1"/>
  <c r="E608" i="3"/>
  <c r="E609" i="3"/>
  <c r="E610" i="3"/>
  <c r="E611" i="3"/>
  <c r="E612" i="3"/>
  <c r="E613" i="3"/>
  <c r="E614" i="3"/>
  <c r="E615" i="3"/>
  <c r="K615" i="3" s="1"/>
  <c r="E616" i="3"/>
  <c r="E617" i="3"/>
  <c r="E618" i="3"/>
  <c r="E619" i="3"/>
  <c r="E620" i="3"/>
  <c r="E621" i="3"/>
  <c r="E622" i="3"/>
  <c r="E623" i="3"/>
  <c r="K623" i="3" s="1"/>
  <c r="E624" i="3"/>
  <c r="E625" i="3"/>
  <c r="E626" i="3"/>
  <c r="E627" i="3"/>
  <c r="E628" i="3"/>
  <c r="E629" i="3"/>
  <c r="E630" i="3"/>
  <c r="E631" i="3"/>
  <c r="K631" i="3" s="1"/>
  <c r="E632" i="3"/>
  <c r="E633" i="3"/>
  <c r="E634" i="3"/>
  <c r="E635" i="3"/>
  <c r="E636" i="3"/>
  <c r="E637" i="3"/>
  <c r="E638" i="3"/>
  <c r="E639" i="3"/>
  <c r="K639" i="3" s="1"/>
  <c r="E640" i="3"/>
  <c r="E641" i="3"/>
  <c r="E642" i="3"/>
  <c r="E643" i="3"/>
  <c r="E644" i="3"/>
  <c r="E645" i="3"/>
  <c r="E646" i="3"/>
  <c r="E647" i="3"/>
  <c r="K647" i="3" s="1"/>
  <c r="E648" i="3"/>
  <c r="E649" i="3"/>
  <c r="E650" i="3"/>
  <c r="E651" i="3"/>
  <c r="E652" i="3"/>
  <c r="E653" i="3"/>
  <c r="E654" i="3"/>
  <c r="E655" i="3"/>
  <c r="K655" i="3" s="1"/>
  <c r="E656" i="3"/>
  <c r="E657" i="3"/>
  <c r="E658" i="3"/>
  <c r="E659" i="3"/>
  <c r="E660" i="3"/>
  <c r="E661" i="3"/>
  <c r="E662" i="3"/>
  <c r="E663" i="3"/>
  <c r="K663" i="3" s="1"/>
  <c r="E664" i="3"/>
  <c r="E665" i="3"/>
  <c r="E666" i="3"/>
  <c r="E667" i="3"/>
  <c r="E668" i="3"/>
  <c r="E669" i="3"/>
  <c r="E670" i="3"/>
  <c r="E671" i="3"/>
  <c r="K671" i="3" s="1"/>
  <c r="E672" i="3"/>
  <c r="E673" i="3"/>
  <c r="E674" i="3"/>
  <c r="E675" i="3"/>
  <c r="E676" i="3"/>
  <c r="E677" i="3"/>
  <c r="E678" i="3"/>
  <c r="E679" i="3"/>
  <c r="K679" i="3" s="1"/>
  <c r="E680" i="3"/>
  <c r="E681" i="3"/>
  <c r="E682" i="3"/>
  <c r="E683" i="3"/>
  <c r="E684" i="3"/>
  <c r="E685" i="3"/>
  <c r="E686" i="3"/>
  <c r="E687" i="3"/>
  <c r="K687" i="3" s="1"/>
  <c r="E688" i="3"/>
  <c r="E689" i="3"/>
  <c r="E690" i="3"/>
  <c r="E691" i="3"/>
  <c r="E692" i="3"/>
  <c r="E693" i="3"/>
  <c r="E694" i="3"/>
  <c r="E695" i="3"/>
  <c r="K695" i="3" s="1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K711" i="3" s="1"/>
  <c r="E712" i="3"/>
  <c r="E713" i="3"/>
  <c r="E714" i="3"/>
  <c r="E715" i="3"/>
  <c r="E716" i="3"/>
  <c r="E717" i="3"/>
  <c r="E718" i="3"/>
  <c r="E719" i="3"/>
  <c r="K719" i="3" s="1"/>
  <c r="E720" i="3"/>
  <c r="E721" i="3"/>
  <c r="E722" i="3"/>
  <c r="E723" i="3"/>
  <c r="E724" i="3"/>
  <c r="E725" i="3"/>
  <c r="E726" i="3"/>
  <c r="E727" i="3"/>
  <c r="K727" i="3" s="1"/>
  <c r="E728" i="3"/>
  <c r="E729" i="3"/>
  <c r="E730" i="3"/>
  <c r="E731" i="3"/>
  <c r="E732" i="3"/>
  <c r="E733" i="3"/>
  <c r="E734" i="3"/>
  <c r="E735" i="3"/>
  <c r="K735" i="3" s="1"/>
  <c r="E736" i="3"/>
  <c r="E737" i="3"/>
  <c r="E738" i="3"/>
  <c r="E739" i="3"/>
  <c r="E740" i="3"/>
  <c r="E741" i="3"/>
  <c r="E742" i="3"/>
  <c r="E743" i="3"/>
  <c r="K743" i="3" s="1"/>
  <c r="E744" i="3"/>
  <c r="E745" i="3"/>
  <c r="E746" i="3"/>
  <c r="E747" i="3"/>
  <c r="E748" i="3"/>
  <c r="E749" i="3"/>
  <c r="E750" i="3"/>
  <c r="E751" i="3"/>
  <c r="K751" i="3" s="1"/>
  <c r="E752" i="3"/>
  <c r="E753" i="3"/>
  <c r="E754" i="3"/>
  <c r="E755" i="3"/>
  <c r="E756" i="3"/>
  <c r="E757" i="3"/>
  <c r="E758" i="3"/>
  <c r="E759" i="3"/>
  <c r="K759" i="3" s="1"/>
  <c r="E760" i="3"/>
  <c r="E761" i="3"/>
  <c r="E762" i="3"/>
  <c r="E4" i="3"/>
  <c r="K757" i="3" l="1"/>
  <c r="K745" i="3"/>
  <c r="K741" i="3"/>
  <c r="K729" i="3"/>
  <c r="K717" i="3"/>
  <c r="K713" i="3"/>
  <c r="K709" i="3"/>
  <c r="K701" i="3"/>
  <c r="K693" i="3"/>
  <c r="K685" i="3"/>
  <c r="K681" i="3"/>
  <c r="K677" i="3"/>
  <c r="K653" i="3"/>
  <c r="K637" i="3"/>
  <c r="K617" i="3"/>
  <c r="K613" i="3"/>
  <c r="K585" i="3"/>
  <c r="K581" i="3"/>
  <c r="K574" i="3"/>
  <c r="K470" i="3"/>
  <c r="K430" i="3"/>
  <c r="K334" i="3"/>
  <c r="K310" i="3"/>
  <c r="K242" i="3"/>
  <c r="K238" i="3"/>
  <c r="K206" i="3"/>
  <c r="K182" i="3"/>
  <c r="K150" i="3"/>
  <c r="K142" i="3"/>
  <c r="K110" i="3"/>
  <c r="K82" i="3"/>
  <c r="K78" i="3"/>
  <c r="K54" i="3"/>
  <c r="K22" i="3"/>
  <c r="K363" i="3"/>
  <c r="K359" i="3"/>
  <c r="K355" i="3"/>
  <c r="K347" i="3"/>
  <c r="K343" i="3"/>
  <c r="K339" i="3"/>
  <c r="K331" i="3"/>
  <c r="K327" i="3"/>
  <c r="K319" i="3"/>
  <c r="K311" i="3"/>
  <c r="K307" i="3"/>
  <c r="K299" i="3"/>
  <c r="K295" i="3"/>
  <c r="K291" i="3"/>
  <c r="K287" i="3"/>
  <c r="K279" i="3"/>
  <c r="K275" i="3"/>
  <c r="K267" i="3"/>
  <c r="K263" i="3"/>
  <c r="K255" i="3"/>
  <c r="K251" i="3"/>
  <c r="K247" i="3"/>
  <c r="K235" i="3"/>
  <c r="K227" i="3"/>
  <c r="K223" i="3"/>
  <c r="K215" i="3"/>
  <c r="K207" i="3"/>
  <c r="K203" i="3"/>
  <c r="K195" i="3"/>
  <c r="K187" i="3"/>
  <c r="K183" i="3"/>
  <c r="K175" i="3"/>
  <c r="K171" i="3"/>
  <c r="K167" i="3"/>
  <c r="K163" i="3"/>
  <c r="K151" i="3"/>
  <c r="K147" i="3"/>
  <c r="K139" i="3"/>
  <c r="K135" i="3"/>
  <c r="K131" i="3"/>
  <c r="K127" i="3"/>
  <c r="K123" i="3"/>
  <c r="K119" i="3"/>
  <c r="K115" i="3"/>
  <c r="K103" i="3"/>
  <c r="K95" i="3"/>
  <c r="K91" i="3"/>
  <c r="K87" i="3"/>
  <c r="K83" i="3"/>
  <c r="K79" i="3"/>
  <c r="K75" i="3"/>
  <c r="K71" i="3"/>
  <c r="K67" i="3"/>
  <c r="K59" i="3"/>
  <c r="K55" i="3"/>
  <c r="K43" i="3"/>
  <c r="K39" i="3"/>
  <c r="K35" i="3"/>
  <c r="K27" i="3"/>
  <c r="K19" i="3"/>
  <c r="K15" i="3"/>
  <c r="K11" i="3"/>
  <c r="K7" i="3"/>
  <c r="K364" i="3"/>
  <c r="K324" i="3"/>
  <c r="K268" i="3"/>
  <c r="K172" i="3"/>
  <c r="K136" i="3"/>
  <c r="K108" i="3"/>
  <c r="K68" i="3"/>
  <c r="K762" i="3"/>
  <c r="K734" i="3"/>
  <c r="K706" i="3"/>
  <c r="K670" i="3"/>
  <c r="K638" i="3"/>
  <c r="K606" i="3"/>
  <c r="K550" i="3"/>
  <c r="K534" i="3"/>
  <c r="K510" i="3"/>
  <c r="K494" i="3"/>
  <c r="K478" i="3"/>
  <c r="K454" i="3"/>
  <c r="K414" i="3"/>
  <c r="K406" i="3"/>
  <c r="K382" i="3"/>
  <c r="K366" i="3"/>
  <c r="K342" i="3"/>
  <c r="K302" i="3"/>
  <c r="K274" i="3"/>
  <c r="K214" i="3"/>
  <c r="K146" i="3"/>
  <c r="K118" i="3"/>
  <c r="K86" i="3"/>
  <c r="K46" i="3"/>
  <c r="K573" i="3"/>
  <c r="K561" i="3"/>
  <c r="K545" i="3"/>
  <c r="K541" i="3"/>
  <c r="K529" i="3"/>
  <c r="K521" i="3"/>
  <c r="K513" i="3"/>
  <c r="K509" i="3"/>
  <c r="K505" i="3"/>
  <c r="K497" i="3"/>
  <c r="K493" i="3"/>
  <c r="K489" i="3"/>
  <c r="K481" i="3"/>
  <c r="K473" i="3"/>
  <c r="K465" i="3"/>
  <c r="K461" i="3"/>
  <c r="K457" i="3"/>
  <c r="K449" i="3"/>
  <c r="K441" i="3"/>
  <c r="K433" i="3"/>
  <c r="K429" i="3"/>
  <c r="K425" i="3"/>
  <c r="K417" i="3"/>
  <c r="K409" i="3"/>
  <c r="K393" i="3"/>
  <c r="K381" i="3"/>
  <c r="K377" i="3"/>
  <c r="K369" i="3"/>
  <c r="K365" i="3"/>
  <c r="K361" i="3"/>
  <c r="K353" i="3"/>
  <c r="K349" i="3"/>
  <c r="K337" i="3"/>
  <c r="K333" i="3"/>
  <c r="K317" i="3"/>
  <c r="K313" i="3"/>
  <c r="K305" i="3"/>
  <c r="K301" i="3"/>
  <c r="K297" i="3"/>
  <c r="K285" i="3"/>
  <c r="K281" i="3"/>
  <c r="K273" i="3"/>
  <c r="K269" i="3"/>
  <c r="K265" i="3"/>
  <c r="K257" i="3"/>
  <c r="K253" i="3"/>
  <c r="K249" i="3"/>
  <c r="K241" i="3"/>
  <c r="K237" i="3"/>
  <c r="K233" i="3"/>
  <c r="K221" i="3"/>
  <c r="K217" i="3"/>
  <c r="K209" i="3"/>
  <c r="K205" i="3"/>
  <c r="K201" i="3"/>
  <c r="K193" i="3"/>
  <c r="K185" i="3"/>
  <c r="K177" i="3"/>
  <c r="K157" i="3"/>
  <c r="K153" i="3"/>
  <c r="K145" i="3"/>
  <c r="K141" i="3"/>
  <c r="K125" i="3"/>
  <c r="K121" i="3"/>
  <c r="K113" i="3"/>
  <c r="K109" i="3"/>
  <c r="K105" i="3"/>
  <c r="K97" i="3"/>
  <c r="K89" i="3"/>
  <c r="K77" i="3"/>
  <c r="K73" i="3"/>
  <c r="K61" i="3"/>
  <c r="K49" i="3"/>
  <c r="K45" i="3"/>
  <c r="K33" i="3"/>
  <c r="K29" i="3"/>
  <c r="K25" i="3"/>
  <c r="K17" i="3"/>
  <c r="K13" i="3"/>
  <c r="K9" i="3"/>
  <c r="K258" i="3"/>
  <c r="K230" i="3"/>
  <c r="K222" i="3"/>
  <c r="K194" i="3"/>
  <c r="K162" i="3"/>
  <c r="K130" i="3"/>
  <c r="K102" i="3"/>
  <c r="K94" i="3"/>
  <c r="K70" i="3"/>
  <c r="K62" i="3"/>
  <c r="K34" i="3"/>
  <c r="K6" i="3"/>
  <c r="K254" i="3"/>
  <c r="K226" i="3"/>
  <c r="K198" i="3"/>
  <c r="K190" i="3"/>
  <c r="K166" i="3"/>
  <c r="K134" i="3"/>
  <c r="K98" i="3"/>
  <c r="K66" i="3"/>
  <c r="K30" i="3"/>
  <c r="K720" i="3"/>
  <c r="K760" i="3"/>
  <c r="K752" i="3"/>
  <c r="K744" i="3"/>
  <c r="K740" i="3"/>
  <c r="K736" i="3"/>
  <c r="K732" i="3"/>
  <c r="K728" i="3"/>
  <c r="K724" i="3"/>
  <c r="K716" i="3"/>
  <c r="K712" i="3"/>
  <c r="K708" i="3"/>
  <c r="K700" i="3"/>
  <c r="K696" i="3"/>
  <c r="K692" i="3"/>
  <c r="K688" i="3"/>
  <c r="K684" i="3"/>
  <c r="K680" i="3"/>
  <c r="K676" i="3"/>
  <c r="K628" i="3"/>
  <c r="K564" i="3"/>
  <c r="K556" i="3"/>
  <c r="K516" i="3"/>
  <c r="K500" i="3"/>
  <c r="K460" i="3"/>
  <c r="K436" i="3"/>
  <c r="K420" i="3"/>
  <c r="K372" i="3"/>
  <c r="K360" i="3"/>
  <c r="K356" i="3"/>
  <c r="K328" i="3"/>
  <c r="K264" i="3"/>
  <c r="K236" i="3"/>
  <c r="K232" i="3"/>
  <c r="K204" i="3"/>
  <c r="K164" i="3"/>
  <c r="K140" i="3"/>
  <c r="K132" i="3"/>
  <c r="K104" i="3"/>
  <c r="K100" i="3"/>
  <c r="K76" i="3"/>
  <c r="K72" i="3"/>
  <c r="K36" i="3"/>
  <c r="K12" i="3"/>
  <c r="K8" i="3"/>
  <c r="K668" i="3"/>
  <c r="K664" i="3"/>
  <c r="K660" i="3"/>
  <c r="K652" i="3"/>
  <c r="K648" i="3"/>
  <c r="K644" i="3"/>
  <c r="K640" i="3"/>
  <c r="K624" i="3"/>
  <c r="K620" i="3"/>
  <c r="K616" i="3"/>
  <c r="K612" i="3"/>
  <c r="K608" i="3"/>
  <c r="K604" i="3"/>
  <c r="K600" i="3"/>
  <c r="K596" i="3"/>
  <c r="K584" i="3"/>
  <c r="K580" i="3"/>
  <c r="K576" i="3"/>
  <c r="K572" i="3"/>
  <c r="K560" i="3"/>
  <c r="K552" i="3"/>
  <c r="K548" i="3"/>
  <c r="K544" i="3"/>
  <c r="K536" i="3"/>
  <c r="K532" i="3"/>
  <c r="K524" i="3"/>
  <c r="K520" i="3"/>
  <c r="K512" i="3"/>
  <c r="K508" i="3"/>
  <c r="K496" i="3"/>
  <c r="K492" i="3"/>
  <c r="K488" i="3"/>
  <c r="K472" i="3"/>
  <c r="K464" i="3"/>
  <c r="K452" i="3"/>
  <c r="K448" i="3"/>
  <c r="K444" i="3"/>
  <c r="K432" i="3"/>
  <c r="K424" i="3"/>
  <c r="K416" i="3"/>
  <c r="K408" i="3"/>
  <c r="K392" i="3"/>
  <c r="K376" i="3"/>
  <c r="K368" i="3"/>
  <c r="K352" i="3"/>
  <c r="K348" i="3"/>
  <c r="K340" i="3"/>
  <c r="K336" i="3"/>
  <c r="K320" i="3"/>
  <c r="K316" i="3"/>
  <c r="K308" i="3"/>
  <c r="K304" i="3"/>
  <c r="K288" i="3"/>
  <c r="K284" i="3"/>
  <c r="K280" i="3"/>
  <c r="K276" i="3"/>
  <c r="K256" i="3"/>
  <c r="K248" i="3"/>
  <c r="K244" i="3"/>
  <c r="K240" i="3"/>
  <c r="K224" i="3"/>
  <c r="K216" i="3"/>
  <c r="K212" i="3"/>
  <c r="K208" i="3"/>
  <c r="K192" i="3"/>
  <c r="K184" i="3"/>
  <c r="K180" i="3"/>
  <c r="K176" i="3"/>
  <c r="K160" i="3"/>
  <c r="K152" i="3"/>
  <c r="K144" i="3"/>
  <c r="K128" i="3"/>
  <c r="K124" i="3"/>
  <c r="K120" i="3"/>
  <c r="K116" i="3"/>
  <c r="K112" i="3"/>
  <c r="K92" i="3"/>
  <c r="K88" i="3"/>
  <c r="K80" i="3"/>
  <c r="K60" i="3"/>
  <c r="K32" i="3"/>
  <c r="K28" i="3"/>
  <c r="K24" i="3"/>
  <c r="K20" i="3"/>
  <c r="K16" i="3"/>
  <c r="K738" i="3"/>
  <c r="K730" i="3"/>
  <c r="K702" i="3"/>
  <c r="K634" i="3"/>
  <c r="K610" i="3"/>
  <c r="K602" i="3"/>
  <c r="K566" i="3"/>
  <c r="K542" i="3"/>
  <c r="K526" i="3"/>
  <c r="K518" i="3"/>
  <c r="K502" i="3"/>
  <c r="K486" i="3"/>
  <c r="K398" i="3"/>
  <c r="K390" i="3"/>
  <c r="K374" i="3"/>
  <c r="K354" i="3"/>
  <c r="K350" i="3"/>
  <c r="K318" i="3"/>
  <c r="K294" i="3"/>
  <c r="K290" i="3"/>
  <c r="K761" i="3"/>
  <c r="K733" i="3"/>
  <c r="K725" i="3"/>
  <c r="K669" i="3"/>
  <c r="K605" i="3"/>
  <c r="K597" i="3"/>
  <c r="K565" i="3"/>
  <c r="K549" i="3"/>
  <c r="K517" i="3"/>
  <c r="K501" i="3"/>
  <c r="K469" i="3"/>
  <c r="K421" i="3"/>
  <c r="K389" i="3"/>
  <c r="K357" i="3"/>
  <c r="K325" i="3"/>
  <c r="K309" i="3"/>
  <c r="K293" i="3"/>
  <c r="K277" i="3"/>
  <c r="K261" i="3"/>
  <c r="K245" i="3"/>
  <c r="K229" i="3"/>
  <c r="K213" i="3"/>
  <c r="K197" i="3"/>
  <c r="K165" i="3"/>
  <c r="K149" i="3"/>
  <c r="K133" i="3"/>
  <c r="K117" i="3"/>
  <c r="K101" i="3"/>
  <c r="K85" i="3"/>
  <c r="K69" i="3"/>
  <c r="K53" i="3"/>
  <c r="K21" i="3"/>
  <c r="K758" i="3"/>
  <c r="K754" i="3"/>
  <c r="K750" i="3"/>
  <c r="K746" i="3"/>
  <c r="K742" i="3"/>
  <c r="K722" i="3"/>
  <c r="K718" i="3"/>
  <c r="K710" i="3"/>
  <c r="K694" i="3"/>
  <c r="K690" i="3"/>
  <c r="K686" i="3"/>
  <c r="K678" i="3"/>
  <c r="K658" i="3"/>
  <c r="K654" i="3"/>
  <c r="K626" i="3"/>
  <c r="K618" i="3"/>
  <c r="K614" i="3"/>
  <c r="K598" i="3"/>
  <c r="K594" i="3"/>
  <c r="K590" i="3"/>
  <c r="K586" i="3"/>
  <c r="K582" i="3"/>
  <c r="K570" i="3"/>
  <c r="K562" i="3"/>
  <c r="K554" i="3"/>
  <c r="K546" i="3"/>
  <c r="K538" i="3"/>
  <c r="K530" i="3"/>
  <c r="K522" i="3"/>
  <c r="K514" i="3"/>
  <c r="K506" i="3"/>
  <c r="K498" i="3"/>
  <c r="K482" i="3"/>
  <c r="K474" i="3"/>
  <c r="K466" i="3"/>
  <c r="K458" i="3"/>
  <c r="K450" i="3"/>
  <c r="K442" i="3"/>
  <c r="K434" i="3"/>
  <c r="K426" i="3"/>
  <c r="K418" i="3"/>
  <c r="K410" i="3"/>
  <c r="K402" i="3"/>
  <c r="K394" i="3"/>
  <c r="K386" i="3"/>
  <c r="K370" i="3"/>
  <c r="K362" i="3"/>
  <c r="K330" i="3"/>
  <c r="K314" i="3"/>
  <c r="K298" i="3"/>
  <c r="K282" i="3"/>
  <c r="K250" i="3"/>
  <c r="K202" i="3"/>
  <c r="K186" i="3"/>
  <c r="K170" i="3"/>
  <c r="K154" i="3"/>
  <c r="K138" i="3"/>
  <c r="K106" i="3"/>
  <c r="K42" i="3"/>
  <c r="K26" i="3"/>
  <c r="K10" i="3"/>
  <c r="K753" i="3"/>
  <c r="K737" i="3"/>
  <c r="K721" i="3"/>
  <c r="K705" i="3"/>
  <c r="K689" i="3"/>
  <c r="K609" i="3"/>
  <c r="K4" i="3"/>
  <c r="K755" i="3"/>
  <c r="K747" i="3"/>
  <c r="K739" i="3"/>
  <c r="K731" i="3"/>
  <c r="K723" i="3"/>
  <c r="K715" i="3"/>
  <c r="K707" i="3"/>
  <c r="K699" i="3"/>
  <c r="K683" i="3"/>
  <c r="K675" i="3"/>
  <c r="K667" i="3"/>
  <c r="K659" i="3"/>
  <c r="K651" i="3"/>
  <c r="K643" i="3"/>
  <c r="K627" i="3"/>
  <c r="K619" i="3"/>
  <c r="K611" i="3"/>
  <c r="K603" i="3"/>
  <c r="K595" i="3"/>
</calcChain>
</file>

<file path=xl/sharedStrings.xml><?xml version="1.0" encoding="utf-8"?>
<sst xmlns="http://schemas.openxmlformats.org/spreadsheetml/2006/main" count="3921" uniqueCount="1373">
  <si>
    <t>1072</t>
  </si>
  <si>
    <t>1081</t>
  </si>
  <si>
    <t>10821</t>
  </si>
  <si>
    <t>1073</t>
  </si>
  <si>
    <t>1083</t>
  </si>
  <si>
    <t>108401</t>
  </si>
  <si>
    <t>1089</t>
  </si>
  <si>
    <t>110101</t>
  </si>
  <si>
    <t>1105</t>
  </si>
  <si>
    <t>1106</t>
  </si>
  <si>
    <t>1107</t>
  </si>
  <si>
    <t>1393</t>
  </si>
  <si>
    <t>- GSM en UMTS-steunzenders (indien bouwvergunningplichtig)</t>
  </si>
  <si>
    <t>Skelter- en kartbanen, in een hal</t>
  </si>
  <si>
    <t>Skelter- en kartbanen, open lucht, &lt; 8 uur/week in gebruik</t>
  </si>
  <si>
    <t>Skelter- en kartbanen, open lucht, &gt;=8 uur/week in gebruik</t>
  </si>
  <si>
    <t>Datacentra</t>
  </si>
  <si>
    <t>Opslaggebouwen (verhuur opslagruimte)</t>
  </si>
  <si>
    <t>011, 012, 013</t>
  </si>
  <si>
    <t>011</t>
  </si>
  <si>
    <t>0113</t>
  </si>
  <si>
    <t>0141, 0142</t>
  </si>
  <si>
    <t>0143, 0145</t>
  </si>
  <si>
    <t>0145</t>
  </si>
  <si>
    <t>011, 012, 013, 016</t>
  </si>
  <si>
    <t>016</t>
  </si>
  <si>
    <t>03</t>
  </si>
  <si>
    <t>032</t>
  </si>
  <si>
    <t>08</t>
  </si>
  <si>
    <t>089</t>
  </si>
  <si>
    <t>06</t>
  </si>
  <si>
    <t>061, 062</t>
  </si>
  <si>
    <t>061</t>
  </si>
  <si>
    <t>062</t>
  </si>
  <si>
    <t>0812</t>
  </si>
  <si>
    <t>101</t>
  </si>
  <si>
    <t>108</t>
  </si>
  <si>
    <t>151,152</t>
  </si>
  <si>
    <t>16101</t>
  </si>
  <si>
    <t>16102</t>
  </si>
  <si>
    <t>1621</t>
  </si>
  <si>
    <t>162</t>
  </si>
  <si>
    <t>162902</t>
  </si>
  <si>
    <t>1711</t>
  </si>
  <si>
    <t>1712</t>
  </si>
  <si>
    <t>17212</t>
  </si>
  <si>
    <t>58</t>
  </si>
  <si>
    <t>581</t>
  </si>
  <si>
    <t>1811</t>
  </si>
  <si>
    <t>18129</t>
  </si>
  <si>
    <t>1812</t>
  </si>
  <si>
    <t>1814</t>
  </si>
  <si>
    <t>1813</t>
  </si>
  <si>
    <t>19202</t>
  </si>
  <si>
    <t>19201</t>
  </si>
  <si>
    <t>2011</t>
  </si>
  <si>
    <t>2012</t>
  </si>
  <si>
    <t>2015</t>
  </si>
  <si>
    <t>2016</t>
  </si>
  <si>
    <t>2110</t>
  </si>
  <si>
    <t>2120</t>
  </si>
  <si>
    <t>2041</t>
  </si>
  <si>
    <t>2042</t>
  </si>
  <si>
    <t>2052</t>
  </si>
  <si>
    <t>205902</t>
  </si>
  <si>
    <t>205903</t>
  </si>
  <si>
    <t>2060</t>
  </si>
  <si>
    <t>221101</t>
  </si>
  <si>
    <t>221102</t>
  </si>
  <si>
    <t>2219</t>
  </si>
  <si>
    <t>222</t>
  </si>
  <si>
    <t>2351</t>
  </si>
  <si>
    <t>235201</t>
  </si>
  <si>
    <t>235202</t>
  </si>
  <si>
    <t>23611</t>
  </si>
  <si>
    <t>23612</t>
  </si>
  <si>
    <t>2363, 2364</t>
  </si>
  <si>
    <t>2365, 2369</t>
  </si>
  <si>
    <t>237</t>
  </si>
  <si>
    <t>2391</t>
  </si>
  <si>
    <t>2399</t>
  </si>
  <si>
    <t>241</t>
  </si>
  <si>
    <t>245</t>
  </si>
  <si>
    <t>2451, 2452</t>
  </si>
  <si>
    <t>2453, 2454</t>
  </si>
  <si>
    <t>244</t>
  </si>
  <si>
    <t>271, 273</t>
  </si>
  <si>
    <t>293</t>
  </si>
  <si>
    <t>2790</t>
  </si>
  <si>
    <t>291</t>
  </si>
  <si>
    <t>29201</t>
  </si>
  <si>
    <t>29202</t>
  </si>
  <si>
    <t>301, 3315</t>
  </si>
  <si>
    <t>3099</t>
  </si>
  <si>
    <t>309</t>
  </si>
  <si>
    <t>303, 3316</t>
  </si>
  <si>
    <t>310</t>
  </si>
  <si>
    <t>9524</t>
  </si>
  <si>
    <t>321</t>
  </si>
  <si>
    <t>322</t>
  </si>
  <si>
    <t>323</t>
  </si>
  <si>
    <t>324</t>
  </si>
  <si>
    <t>32991</t>
  </si>
  <si>
    <t>38</t>
  </si>
  <si>
    <t>41, 42, 43</t>
  </si>
  <si>
    <t>45, 47</t>
  </si>
  <si>
    <t>451, 452, 454</t>
  </si>
  <si>
    <t>453</t>
  </si>
  <si>
    <t>46</t>
  </si>
  <si>
    <t>4621</t>
  </si>
  <si>
    <t>4622</t>
  </si>
  <si>
    <t>4623</t>
  </si>
  <si>
    <t>4624</t>
  </si>
  <si>
    <t>46217, 4631</t>
  </si>
  <si>
    <t>4632, 4633</t>
  </si>
  <si>
    <t>4634</t>
  </si>
  <si>
    <t>4635</t>
  </si>
  <si>
    <t>4636</t>
  </si>
  <si>
    <t>4637</t>
  </si>
  <si>
    <t>4638, 4639</t>
  </si>
  <si>
    <t>464, 46733</t>
  </si>
  <si>
    <t>46711</t>
  </si>
  <si>
    <t>46713</t>
  </si>
  <si>
    <t>46712</t>
  </si>
  <si>
    <t>46721</t>
  </si>
  <si>
    <t>46722, 46723</t>
  </si>
  <si>
    <t>4673</t>
  </si>
  <si>
    <t>Distributiecentra, pak- en koelhuizen</t>
  </si>
  <si>
    <t>- v.c. &gt;= 7500 kg meel/week</t>
  </si>
  <si>
    <t>- v.c. &lt; 7500 kg meel/week, bij gebruik van charge-ovens</t>
  </si>
  <si>
    <t>46735</t>
  </si>
  <si>
    <t>4674</t>
  </si>
  <si>
    <t>46751</t>
  </si>
  <si>
    <t>46752</t>
  </si>
  <si>
    <t>4676</t>
  </si>
  <si>
    <t>4677</t>
  </si>
  <si>
    <t>466</t>
  </si>
  <si>
    <t>47</t>
  </si>
  <si>
    <t>471</t>
  </si>
  <si>
    <t>4722, 4723</t>
  </si>
  <si>
    <t>4724</t>
  </si>
  <si>
    <t>4773, 4774</t>
  </si>
  <si>
    <t>4752</t>
  </si>
  <si>
    <t>4791</t>
  </si>
  <si>
    <t>5510</t>
  </si>
  <si>
    <t>553, 552</t>
  </si>
  <si>
    <t>561</t>
  </si>
  <si>
    <t>563</t>
  </si>
  <si>
    <t>5629</t>
  </si>
  <si>
    <t>562</t>
  </si>
  <si>
    <t>49</t>
  </si>
  <si>
    <t>491, 492</t>
  </si>
  <si>
    <t>493</t>
  </si>
  <si>
    <t>494</t>
  </si>
  <si>
    <t>495</t>
  </si>
  <si>
    <t>50, 51</t>
  </si>
  <si>
    <t>52241</t>
  </si>
  <si>
    <t>52242</t>
  </si>
  <si>
    <t>5221</t>
  </si>
  <si>
    <t>52102, 52109</t>
  </si>
  <si>
    <t>5223</t>
  </si>
  <si>
    <t>5222</t>
  </si>
  <si>
    <t>791</t>
  </si>
  <si>
    <t>5229</t>
  </si>
  <si>
    <t>53</t>
  </si>
  <si>
    <t>531, 532</t>
  </si>
  <si>
    <t>61</t>
  </si>
  <si>
    <t>64, 65, 66</t>
  </si>
  <si>
    <t>41, 68</t>
  </si>
  <si>
    <t>77</t>
  </si>
  <si>
    <t>7711</t>
  </si>
  <si>
    <t>201, 212, 244</t>
  </si>
  <si>
    <t>20141</t>
  </si>
  <si>
    <t>20149</t>
  </si>
  <si>
    <t>203</t>
  </si>
  <si>
    <t>2051</t>
  </si>
  <si>
    <t>232, 234</t>
  </si>
  <si>
    <t>2362</t>
  </si>
  <si>
    <t>2612</t>
  </si>
  <si>
    <t>3831</t>
  </si>
  <si>
    <t>302, 317</t>
  </si>
  <si>
    <t>3663.1</t>
  </si>
  <si>
    <t>3663.2</t>
  </si>
  <si>
    <t>32999</t>
  </si>
  <si>
    <t>383201</t>
  </si>
  <si>
    <t>383202</t>
  </si>
  <si>
    <t>45204</t>
  </si>
  <si>
    <t>45205</t>
  </si>
  <si>
    <t>473</t>
  </si>
  <si>
    <t>501</t>
  </si>
  <si>
    <t>451</t>
  </si>
  <si>
    <t>461</t>
  </si>
  <si>
    <t>46499</t>
  </si>
  <si>
    <t>518</t>
  </si>
  <si>
    <t>519</t>
  </si>
  <si>
    <t>466, 469</t>
  </si>
  <si>
    <t>4778</t>
  </si>
  <si>
    <t>952</t>
  </si>
  <si>
    <t>52109</t>
  </si>
  <si>
    <t>7712, 7739</t>
  </si>
  <si>
    <t>773</t>
  </si>
  <si>
    <t>58, 63</t>
  </si>
  <si>
    <t>63, 69tm71, 73, 74, 77, 78, 80tm82</t>
  </si>
  <si>
    <t>8621, 8622, 8623</t>
  </si>
  <si>
    <t>94991</t>
  </si>
  <si>
    <t>926</t>
  </si>
  <si>
    <t>591, 592, 601, 602</t>
  </si>
  <si>
    <t>931</t>
  </si>
  <si>
    <t>932</t>
  </si>
  <si>
    <t>9272.4</t>
  </si>
  <si>
    <t>93299</t>
  </si>
  <si>
    <t>9602</t>
  </si>
  <si>
    <t>Kinderboerderijen</t>
  </si>
  <si>
    <t>021, 022, 024</t>
  </si>
  <si>
    <t>Akker-en/of tuinbouw in combinatie met het fokken en houden van dieren (niet intensief)</t>
  </si>
  <si>
    <t>Handel in vrachtauto's (incl. import en reparatie)</t>
  </si>
  <si>
    <t>Fabrieken voor medische en optische apparaten en instrumenten e.d. incl. reparatie</t>
  </si>
  <si>
    <t>26, 32, 33</t>
  </si>
  <si>
    <t>Vervaardiging van audio-, video- en telecom-apparatuur e.d. incl. reparatie</t>
  </si>
  <si>
    <t>261, 263, 264, 331</t>
  </si>
  <si>
    <t>Kantoormachines- en computerfabrieken incl. reparatie</t>
  </si>
  <si>
    <t>26, 28, 33</t>
  </si>
  <si>
    <t>Machine- en apparatenfabrieken incl. reparatie:</t>
  </si>
  <si>
    <t>27, 28, 33</t>
  </si>
  <si>
    <t>28, 33</t>
  </si>
  <si>
    <t>Elektromotoren- en generatorenfabrieken incl. reparatie</t>
  </si>
  <si>
    <t>271, 331</t>
  </si>
  <si>
    <t>26, 27, 33</t>
  </si>
  <si>
    <t>26, 33</t>
  </si>
  <si>
    <t>VERVAARD. EN REPARATIE VAN PRODUKTEN VAN METAAL (EXCL. MACH./TRANSPORTMIDD.)</t>
  </si>
  <si>
    <t>Constructiewerkplaatsen</t>
  </si>
  <si>
    <t>25, 31</t>
  </si>
  <si>
    <t>251, 331</t>
  </si>
  <si>
    <t>2529, 3311</t>
  </si>
  <si>
    <t>2521, 2530, 3311</t>
  </si>
  <si>
    <t>255, 331</t>
  </si>
  <si>
    <t>2561, 3311</t>
  </si>
  <si>
    <t>2562, 3311</t>
  </si>
  <si>
    <t>259, 331</t>
  </si>
  <si>
    <t>772</t>
  </si>
  <si>
    <t>62</t>
  </si>
  <si>
    <t>721</t>
  </si>
  <si>
    <t>722</t>
  </si>
  <si>
    <t>812</t>
  </si>
  <si>
    <t>74203</t>
  </si>
  <si>
    <t>82991</t>
  </si>
  <si>
    <t>82992</t>
  </si>
  <si>
    <t>84</t>
  </si>
  <si>
    <t>8422</t>
  </si>
  <si>
    <t>8425</t>
  </si>
  <si>
    <t>8532, 854, 855</t>
  </si>
  <si>
    <t>852, 8531</t>
  </si>
  <si>
    <t>86</t>
  </si>
  <si>
    <t>8610</t>
  </si>
  <si>
    <t>94</t>
  </si>
  <si>
    <t>941, 942</t>
  </si>
  <si>
    <t>9491</t>
  </si>
  <si>
    <t>59</t>
  </si>
  <si>
    <t>5914</t>
  </si>
  <si>
    <t>9004</t>
  </si>
  <si>
    <t>9321</t>
  </si>
  <si>
    <t>85521</t>
  </si>
  <si>
    <t>8552</t>
  </si>
  <si>
    <t>9101, 9102</t>
  </si>
  <si>
    <t>91041</t>
  </si>
  <si>
    <t>92009</t>
  </si>
  <si>
    <t>9200</t>
  </si>
  <si>
    <t>96</t>
  </si>
  <si>
    <t>96011</t>
  </si>
  <si>
    <t>96012</t>
  </si>
  <si>
    <t>96013</t>
  </si>
  <si>
    <t>96031</t>
  </si>
  <si>
    <t>96032</t>
  </si>
  <si>
    <t>9603</t>
  </si>
  <si>
    <t>9313, 9604</t>
  </si>
  <si>
    <t>9609</t>
  </si>
  <si>
    <t>0130</t>
  </si>
  <si>
    <t>0150</t>
  </si>
  <si>
    <t>871</t>
  </si>
  <si>
    <t>8891</t>
  </si>
  <si>
    <t>8691, 8692</t>
  </si>
  <si>
    <t>37, 38, 39</t>
  </si>
  <si>
    <t>3700</t>
  </si>
  <si>
    <t>381</t>
  </si>
  <si>
    <t>382</t>
  </si>
  <si>
    <t>101, 102</t>
  </si>
  <si>
    <t>10, 11</t>
  </si>
  <si>
    <t>102</t>
  </si>
  <si>
    <t>1032, 1039</t>
  </si>
  <si>
    <t>110102</t>
  </si>
  <si>
    <t>1102 t/m 1104</t>
  </si>
  <si>
    <t>120</t>
  </si>
  <si>
    <t>13</t>
  </si>
  <si>
    <t>131</t>
  </si>
  <si>
    <t>132</t>
  </si>
  <si>
    <t>133</t>
  </si>
  <si>
    <t>139</t>
  </si>
  <si>
    <t>139, 143</t>
  </si>
  <si>
    <t>141</t>
  </si>
  <si>
    <t>142, 151</t>
  </si>
  <si>
    <t>GEUR</t>
  </si>
  <si>
    <t>GELUID</t>
  </si>
  <si>
    <t>C</t>
  </si>
  <si>
    <t>Z</t>
  </si>
  <si>
    <t>VERKEER</t>
  </si>
  <si>
    <t>B</t>
  </si>
  <si>
    <t>D</t>
  </si>
  <si>
    <t>01</t>
  </si>
  <si>
    <t>-</t>
  </si>
  <si>
    <t>LANDBOUW EN DIENSTVERLENING T.B.V. DE LANDBOUW</t>
  </si>
  <si>
    <t>0111, 0113</t>
  </si>
  <si>
    <t>Akkerbouw en fruitteelt (bedrijfsgebouwen)</t>
  </si>
  <si>
    <t>G</t>
  </si>
  <si>
    <t>0112</t>
  </si>
  <si>
    <t>0</t>
  </si>
  <si>
    <t>Tuinbouw:</t>
  </si>
  <si>
    <t>1</t>
  </si>
  <si>
    <t>- bedrijfsgebouwen</t>
  </si>
  <si>
    <t>2</t>
  </si>
  <si>
    <t>- kassen zonder verwarming</t>
  </si>
  <si>
    <t>3</t>
  </si>
  <si>
    <t>- kassen met gasverwarming</t>
  </si>
  <si>
    <t>4</t>
  </si>
  <si>
    <t>- champignonkwekerijen (algemeen)</t>
  </si>
  <si>
    <t>5</t>
  </si>
  <si>
    <t>- champignonkwekerijen met mestfermentatie</t>
  </si>
  <si>
    <t>6</t>
  </si>
  <si>
    <t>- bloembollendroog- en prepareerbedrijven</t>
  </si>
  <si>
    <t>7</t>
  </si>
  <si>
    <t>- witlofkwekerijen (algemeen)</t>
  </si>
  <si>
    <t>0121</t>
  </si>
  <si>
    <t>Fokken en houden van rundvee</t>
  </si>
  <si>
    <t>0122</t>
  </si>
  <si>
    <t>Fokken en houden van overige graasdieren:</t>
  </si>
  <si>
    <t>- paardenfokkerijen</t>
  </si>
  <si>
    <t>- overige graasdieren</t>
  </si>
  <si>
    <t>0123</t>
  </si>
  <si>
    <t>Fokken en houden van varkens</t>
  </si>
  <si>
    <t>0124</t>
  </si>
  <si>
    <t>Fokken en houden van pluimvee:</t>
  </si>
  <si>
    <t>- legkippen</t>
  </si>
  <si>
    <t>- opfokkippen en mestkuikens</t>
  </si>
  <si>
    <t>- eenden en ganzen</t>
  </si>
  <si>
    <t>- overig pluimvee</t>
  </si>
  <si>
    <t>0125</t>
  </si>
  <si>
    <t>Fokken en houden van overige dieren:</t>
  </si>
  <si>
    <t>- nertsen en vossen</t>
  </si>
  <si>
    <t>- konijnen</t>
  </si>
  <si>
    <t>- huisdieren</t>
  </si>
  <si>
    <t>- maden, wormen e.d.</t>
  </si>
  <si>
    <t>- bijen</t>
  </si>
  <si>
    <t>- overige dieren</t>
  </si>
  <si>
    <t>014</t>
  </si>
  <si>
    <t>Dienstverlening t.b.v. de landbouw:</t>
  </si>
  <si>
    <t>0142</t>
  </si>
  <si>
    <t>KI-stations</t>
  </si>
  <si>
    <t>02</t>
  </si>
  <si>
    <t>BOSBOUW EN DIENSTVERLENING T.B.V. BOSBOUW</t>
  </si>
  <si>
    <t>020</t>
  </si>
  <si>
    <t>Bosbouwbedrijven</t>
  </si>
  <si>
    <t>05</t>
  </si>
  <si>
    <t>VISSERIJ- EN VISTEELTBEDRIJVEN</t>
  </si>
  <si>
    <t>0501.1</t>
  </si>
  <si>
    <t>Zeevisserijbedrijven</t>
  </si>
  <si>
    <t>V</t>
  </si>
  <si>
    <t>0501.2</t>
  </si>
  <si>
    <t>Binnenvisserijbedrijven</t>
  </si>
  <si>
    <t>0502</t>
  </si>
  <si>
    <t>Vis- en schaaldierkwekerijen</t>
  </si>
  <si>
    <t>- oester-, mossel- en schelpenteeltbedrijven</t>
  </si>
  <si>
    <t>- visteeltbedrijven</t>
  </si>
  <si>
    <t>10</t>
  </si>
  <si>
    <t>TURFWINNING</t>
  </si>
  <si>
    <t>103</t>
  </si>
  <si>
    <t>Turfwinningbedrijven</t>
  </si>
  <si>
    <t>11</t>
  </si>
  <si>
    <t>AARDOLIE- EN AARDGASWINNING</t>
  </si>
  <si>
    <t>111</t>
  </si>
  <si>
    <t>Aardolie- en aardgaswinning:</t>
  </si>
  <si>
    <t>- aardoliewinputten</t>
  </si>
  <si>
    <t>14</t>
  </si>
  <si>
    <t>WINNING VAN ZAND, GRIND, KLEI, ZOUT, E.D.</t>
  </si>
  <si>
    <t>1421</t>
  </si>
  <si>
    <t>Steen-, grit- en krijtmalerijen (open lucht):</t>
  </si>
  <si>
    <t>- algemeen</t>
  </si>
  <si>
    <t>- steenbrekerijen</t>
  </si>
  <si>
    <t>144</t>
  </si>
  <si>
    <t>Zoutwinningbedrijven</t>
  </si>
  <si>
    <t>145</t>
  </si>
  <si>
    <t>Mergel- en overige delfstoffenwinningbedrijven</t>
  </si>
  <si>
    <t>15</t>
  </si>
  <si>
    <t>VERVAARDIGING VAN VOEDINGSMIDDELEN EN DRANKEN</t>
  </si>
  <si>
    <t>151</t>
  </si>
  <si>
    <t>Slachterijen en overige vleesverwerking:</t>
  </si>
  <si>
    <t>- slachterijen en pluimveeslachterijen</t>
  </si>
  <si>
    <t>- vetsmelterijen</t>
  </si>
  <si>
    <t>- bewerkingsinrichting van darmen en vleesafval</t>
  </si>
  <si>
    <t>- loonslachterijen</t>
  </si>
  <si>
    <t>8</t>
  </si>
  <si>
    <t>152</t>
  </si>
  <si>
    <t>Visverwerkingsbedrijven:</t>
  </si>
  <si>
    <t>- drogen</t>
  </si>
  <si>
    <t>- conserveren</t>
  </si>
  <si>
    <t>- roken</t>
  </si>
  <si>
    <t>1531</t>
  </si>
  <si>
    <t>Aardappelprodukten fabrieken:</t>
  </si>
  <si>
    <t>- vervaardiging van aardappelproducten</t>
  </si>
  <si>
    <t>1532, 1533</t>
  </si>
  <si>
    <t>Groente- en fruitconservenfabrieken:</t>
  </si>
  <si>
    <t>- jam</t>
  </si>
  <si>
    <t>- groente algemeen</t>
  </si>
  <si>
    <t>- met koolsoorten</t>
  </si>
  <si>
    <t>- met drogerijen</t>
  </si>
  <si>
    <t>- met uienconservering (zoutinleggerij)</t>
  </si>
  <si>
    <t>1541</t>
  </si>
  <si>
    <t>Vervaardiging van ruwe plantaardige en dierlijke oliën en vetten:</t>
  </si>
  <si>
    <t>- p.c. &lt; 250.000 t/j</t>
  </si>
  <si>
    <t>- p.c. &gt;= 250.000 t/j</t>
  </si>
  <si>
    <t>1542</t>
  </si>
  <si>
    <t>Raffinage van plantaardige en dierlijke oliën en vetten:</t>
  </si>
  <si>
    <t>1543</t>
  </si>
  <si>
    <t>Margarinefabrieken:</t>
  </si>
  <si>
    <t>1551</t>
  </si>
  <si>
    <t>Zuivelprodukten fabrieken:</t>
  </si>
  <si>
    <t>- gedroogde produkten, p.c. &gt;= 1,5 t/u</t>
  </si>
  <si>
    <t>- melkprodukten fabrieken v.c. &lt; 55.000 t/j</t>
  </si>
  <si>
    <t>- melkprodukten fabrieken v.c. &gt;= 55.000 t/j</t>
  </si>
  <si>
    <t>- overige zuivelprodukten fabrieken</t>
  </si>
  <si>
    <t>1552</t>
  </si>
  <si>
    <t>1561</t>
  </si>
  <si>
    <t>- p.c. &lt; 500 t/u</t>
  </si>
  <si>
    <t>- p.c. &gt;= 500 t/u</t>
  </si>
  <si>
    <t>Grutterswarenfabrieken</t>
  </si>
  <si>
    <t>1562</t>
  </si>
  <si>
    <t>Zetmeelfabrieken:</t>
  </si>
  <si>
    <t>- p.c. &lt; 10 t/u</t>
  </si>
  <si>
    <t>- p.c. &gt;= 10 t/u</t>
  </si>
  <si>
    <t>1571</t>
  </si>
  <si>
    <t>Veevoerfabrieken:</t>
  </si>
  <si>
    <t>- destructiebedrijven</t>
  </si>
  <si>
    <t>- beender-, veren-, vis-, en vleesmeelfabriek</t>
  </si>
  <si>
    <t>- mengvoeder, p.c. &lt; 100 t/u</t>
  </si>
  <si>
    <t>- mengvoeder, p.c. &gt;= 100 t/u</t>
  </si>
  <si>
    <t>1572</t>
  </si>
  <si>
    <t>Vervaardiging van voer voor huisdieren</t>
  </si>
  <si>
    <t>1581</t>
  </si>
  <si>
    <t>Broodfabrieken, brood- en banketbakkerijen:</t>
  </si>
  <si>
    <t>1582</t>
  </si>
  <si>
    <t>Banket, biscuit- en koekfabrieken</t>
  </si>
  <si>
    <t>1583</t>
  </si>
  <si>
    <t>Suikerfabrieken:</t>
  </si>
  <si>
    <t>- v.c. &lt; 2.500 t/j</t>
  </si>
  <si>
    <t>- v.c. &gt;= 2.500 t/j</t>
  </si>
  <si>
    <t>1584</t>
  </si>
  <si>
    <t>Verwerking cacaobonen en vervaardiging chocolade- en suikerwerk:</t>
  </si>
  <si>
    <t>- Suikerwerkfabrieken met suiker branden</t>
  </si>
  <si>
    <t>1585</t>
  </si>
  <si>
    <t>Deegwarenfabrieken</t>
  </si>
  <si>
    <t>1586</t>
  </si>
  <si>
    <t>Koffiebranderijen en theepakkerijen:</t>
  </si>
  <si>
    <t>- koffiebranderijen</t>
  </si>
  <si>
    <t>- theepakkerijen</t>
  </si>
  <si>
    <t>1587</t>
  </si>
  <si>
    <t>Vervaardiging van azijn, specerijen en kruiden</t>
  </si>
  <si>
    <t>1589</t>
  </si>
  <si>
    <t>Vervaardiging van overige voedingsmiddelen</t>
  </si>
  <si>
    <t>1589.1</t>
  </si>
  <si>
    <t>Bakkerijgrondstoffenfabrieken</t>
  </si>
  <si>
    <t>1589.2</t>
  </si>
  <si>
    <t>Soep- en soeparomafabrieken:</t>
  </si>
  <si>
    <t>- zonder poederdrogen</t>
  </si>
  <si>
    <t>- met poederdrogen</t>
  </si>
  <si>
    <t>Bakmeel- en puddingpoederfabrieken</t>
  </si>
  <si>
    <t>1591</t>
  </si>
  <si>
    <t>Destilleerderijen en likeurstokerijen</t>
  </si>
  <si>
    <t>1592</t>
  </si>
  <si>
    <t>Vervaardiging van ethylalcohol door gisting:</t>
  </si>
  <si>
    <t>- p.c. &lt; 5.000 t/j</t>
  </si>
  <si>
    <t>- p.c. &gt;= 5.000 t/j</t>
  </si>
  <si>
    <t>1593 t/m 1595</t>
  </si>
  <si>
    <t>Vervaardiging van wijn, cider e.d.</t>
  </si>
  <si>
    <t>1596</t>
  </si>
  <si>
    <t>Bierbrouwerijen</t>
  </si>
  <si>
    <t>1597</t>
  </si>
  <si>
    <t>Mouterijen</t>
  </si>
  <si>
    <t>1598</t>
  </si>
  <si>
    <t>Mineraalwater- en frisdrankfabrieken</t>
  </si>
  <si>
    <t>16</t>
  </si>
  <si>
    <t>VERWERKING VAN TABAK</t>
  </si>
  <si>
    <t>160</t>
  </si>
  <si>
    <t>Tabakverwerkende industrie</t>
  </si>
  <si>
    <t>17</t>
  </si>
  <si>
    <t>VERVAARDIGING VAN TEXTIEL</t>
  </si>
  <si>
    <t>171</t>
  </si>
  <si>
    <t>Bewerken en spinnen van textielvezels</t>
  </si>
  <si>
    <t>172</t>
  </si>
  <si>
    <t>Weven van textiel:</t>
  </si>
  <si>
    <t>- aantal weefgetouwen &lt; 50</t>
  </si>
  <si>
    <t>- aantal weefgetouwen &gt;= 50</t>
  </si>
  <si>
    <t>173</t>
  </si>
  <si>
    <t>Textielveredelingsbedrijven</t>
  </si>
  <si>
    <t>174, 175</t>
  </si>
  <si>
    <t>Vervaardiging van textielwaren</t>
  </si>
  <si>
    <t>1751</t>
  </si>
  <si>
    <t>Tapijt-, kokos- en vloermattenfabrieken</t>
  </si>
  <si>
    <t>176, 177</t>
  </si>
  <si>
    <t>Vervaardiging van gebreide en gehaakte stoffen en artikelen</t>
  </si>
  <si>
    <t>18</t>
  </si>
  <si>
    <t>VERVAARDIGING VAN KLEDING; BEREIDEN EN VERVEN VAN BONT</t>
  </si>
  <si>
    <t>181</t>
  </si>
  <si>
    <t>Vervaardiging kleding van leer</t>
  </si>
  <si>
    <t>182</t>
  </si>
  <si>
    <t>Vervaardiging van kleding en -toebehoren (excl. van leer)</t>
  </si>
  <si>
    <t>183</t>
  </si>
  <si>
    <t>Bereiden en verven van bont; vervaardiging van artikelen van bont</t>
  </si>
  <si>
    <t>19</t>
  </si>
  <si>
    <t>VERVAARDIGING VAN LEER EN LEDERWAREN (EXCL. KLEDING)</t>
  </si>
  <si>
    <t>191</t>
  </si>
  <si>
    <t>Lederfabrieken</t>
  </si>
  <si>
    <t>192</t>
  </si>
  <si>
    <t>Lederwarenfabrieken (excl. kleding en schoeisel)</t>
  </si>
  <si>
    <t>193</t>
  </si>
  <si>
    <t>Schoenenfabrieken</t>
  </si>
  <si>
    <t>20</t>
  </si>
  <si>
    <t>HOUTINDUSTRIE EN VERVAARDIGING ARTIKELEN VAN HOUT, RIET, KURK E.D.</t>
  </si>
  <si>
    <t>2010.1</t>
  </si>
  <si>
    <t>Houtzagerijen</t>
  </si>
  <si>
    <t>2010.2</t>
  </si>
  <si>
    <t>Houtconserveringsbedrijven:</t>
  </si>
  <si>
    <t>- met creosootolie</t>
  </si>
  <si>
    <t>- met zoutoplossingen</t>
  </si>
  <si>
    <t>202</t>
  </si>
  <si>
    <t>Fineer- en plaatmaterialenfabrieken</t>
  </si>
  <si>
    <t>205</t>
  </si>
  <si>
    <t>Kurkwaren-, riet- en vlechtwerkfabrieken</t>
  </si>
  <si>
    <t>21</t>
  </si>
  <si>
    <t>VERVAARDIGING VAN PAPIER, KARTON EN PAPIER- EN KARTONWAREN</t>
  </si>
  <si>
    <t>2111</t>
  </si>
  <si>
    <t>Vervaardiging van pulp</t>
  </si>
  <si>
    <t>2112</t>
  </si>
  <si>
    <t>Papier- en kartonfabrieken:</t>
  </si>
  <si>
    <t>- p.c. &lt; 3 t/u</t>
  </si>
  <si>
    <t>- p.c. 3 - 15 t/u</t>
  </si>
  <si>
    <t>- p.c. &gt;= 15 t/u</t>
  </si>
  <si>
    <t>212</t>
  </si>
  <si>
    <t>Papier- en kartonwarenfabrieken</t>
  </si>
  <si>
    <t>2121.2</t>
  </si>
  <si>
    <t>Golfkartonfabrieken:</t>
  </si>
  <si>
    <t>- p.c. &gt;= 3 t/u</t>
  </si>
  <si>
    <t>22</t>
  </si>
  <si>
    <t>UITGEVERIJEN, DRUKKERIJEN EN REPRODUKTIE VAN OPGENOMEN MEDIA</t>
  </si>
  <si>
    <t>221</t>
  </si>
  <si>
    <t>Uitgeverijen (kantoren)</t>
  </si>
  <si>
    <t>P</t>
  </si>
  <si>
    <t>2221</t>
  </si>
  <si>
    <t>Drukkerijen van dagbladen</t>
  </si>
  <si>
    <t>2222</t>
  </si>
  <si>
    <t>Drukkerijen (vlak- en rotatie-diepdrukkerijen)</t>
  </si>
  <si>
    <t>2222.6</t>
  </si>
  <si>
    <t>Kleine drukkerijen en kopieerinrichtingen</t>
  </si>
  <si>
    <t>2223</t>
  </si>
  <si>
    <t>A</t>
  </si>
  <si>
    <t>Grafische afwerking</t>
  </si>
  <si>
    <t>Binderijen</t>
  </si>
  <si>
    <t>2224</t>
  </si>
  <si>
    <t>Grafische reproduktie en zetten</t>
  </si>
  <si>
    <t>2225</t>
  </si>
  <si>
    <t>Overige grafische aktiviteiten</t>
  </si>
  <si>
    <t>223</t>
  </si>
  <si>
    <t>Reproduktiebedrijven opgenomen media</t>
  </si>
  <si>
    <t>23</t>
  </si>
  <si>
    <t>AARDOLIE-/STEENKOOLVERWERK. IND.; BEWERKING SPLIJT-/KWEEKSTOFFEN</t>
  </si>
  <si>
    <t>231</t>
  </si>
  <si>
    <t>Cokesfabrieken</t>
  </si>
  <si>
    <t>2320.1</t>
  </si>
  <si>
    <t>Aardolieraffinaderijen</t>
  </si>
  <si>
    <t>2320.2</t>
  </si>
  <si>
    <t>Smeeroliën- en vettenfabrieken</t>
  </si>
  <si>
    <t>Recyclingbedrijven voor afgewerkte olie</t>
  </si>
  <si>
    <t>Aardolieproduktenfabrieken n.e.g.</t>
  </si>
  <si>
    <t>233</t>
  </si>
  <si>
    <t>Splijt- en kweekstoffenbewerkingsbedrijven</t>
  </si>
  <si>
    <t>24</t>
  </si>
  <si>
    <t>VERVAARDIGING VAN CHEMISCHE PRODUKTEN</t>
  </si>
  <si>
    <t>2411</t>
  </si>
  <si>
    <t>Vervaardiging van industriële gassen:</t>
  </si>
  <si>
    <t>- luchtscheidingsinstallatie v.c. &gt;= 10 t/d lucht</t>
  </si>
  <si>
    <t>- overige gassenfabrieken, niet explosief</t>
  </si>
  <si>
    <t>- overige gassenfabrieken, explosief</t>
  </si>
  <si>
    <t>2412</t>
  </si>
  <si>
    <t>Kleur- en verfstoffenfabrieken</t>
  </si>
  <si>
    <t>2413</t>
  </si>
  <si>
    <t>Anorg. chemische grondstoffenfabrieken:</t>
  </si>
  <si>
    <t>- niet vallend onder "post-Seveso-richtlijn"</t>
  </si>
  <si>
    <t>- vallend onder "post-Seveso-richtlijn"</t>
  </si>
  <si>
    <t>2414.1</t>
  </si>
  <si>
    <t>A0</t>
  </si>
  <si>
    <t>Organ. chemische grondstoffenfabrieken:</t>
  </si>
  <si>
    <t>A1</t>
  </si>
  <si>
    <t>A2</t>
  </si>
  <si>
    <t>B0</t>
  </si>
  <si>
    <t>Methanolfabrieken:</t>
  </si>
  <si>
    <t>B1</t>
  </si>
  <si>
    <t>- p.c. &lt; 100.000 t/j</t>
  </si>
  <si>
    <t>B2</t>
  </si>
  <si>
    <t>- p.c. &gt;= 100.000 t/j</t>
  </si>
  <si>
    <t>2414.2</t>
  </si>
  <si>
    <t>Vetzuren en alkanolenfabrieken (niet synth.):</t>
  </si>
  <si>
    <t>- p.c. &lt; 50.000 t/j</t>
  </si>
  <si>
    <t>- p.c. &gt;= 50.000 t/j</t>
  </si>
  <si>
    <t>2415</t>
  </si>
  <si>
    <t>Kunstmeststoffenfabrieken</t>
  </si>
  <si>
    <t>2416</t>
  </si>
  <si>
    <t>Kunstharsenfabrieken e.d.</t>
  </si>
  <si>
    <t>242</t>
  </si>
  <si>
    <t>Landbouwchemicaliënfabrieken:</t>
  </si>
  <si>
    <t>- fabricage</t>
  </si>
  <si>
    <t>- formulering en afvullen</t>
  </si>
  <si>
    <t>243</t>
  </si>
  <si>
    <t>Verf, lak en vernisfabrieken</t>
  </si>
  <si>
    <t>2441</t>
  </si>
  <si>
    <t>Farmaceutische grondstoffenfabrieken:</t>
  </si>
  <si>
    <t>- p.c. &lt; 1.000 t/j</t>
  </si>
  <si>
    <t>- p.c. &gt;= 1.000 t/j</t>
  </si>
  <si>
    <t>2442</t>
  </si>
  <si>
    <t>Farmaceutische produktenfabrieken:</t>
  </si>
  <si>
    <t>- formulering en afvullen geneesmiddelen</t>
  </si>
  <si>
    <t>- verbandmiddelenfabrieken</t>
  </si>
  <si>
    <t>2451</t>
  </si>
  <si>
    <t>Zeep-, was- en reinigingsmiddelenfabrieken</t>
  </si>
  <si>
    <t>2452</t>
  </si>
  <si>
    <t>Parfumerie- en cosmeticafabrieken</t>
  </si>
  <si>
    <t>2461</t>
  </si>
  <si>
    <t>Kruit-, vuurwerk-, en springstoffenfabrieken</t>
  </si>
  <si>
    <t>2462</t>
  </si>
  <si>
    <t>Lijm- en plakmiddelenfabrieken:</t>
  </si>
  <si>
    <t>- zonder dierlijke grondstoffen</t>
  </si>
  <si>
    <t>- met dierlijke grondstoffen</t>
  </si>
  <si>
    <t>2464</t>
  </si>
  <si>
    <t>Fotochemische produktenfabrieken</t>
  </si>
  <si>
    <t>2466</t>
  </si>
  <si>
    <t>Chemische kantoorbenodigdhedenfabrieken</t>
  </si>
  <si>
    <t>Overige chemische produktenfabrieken n.e.g.</t>
  </si>
  <si>
    <t>247</t>
  </si>
  <si>
    <t>Kunstmatige synthetische garen- en vezelfabrieken</t>
  </si>
  <si>
    <t>25</t>
  </si>
  <si>
    <t>VERVAARDIGING VAN PRODUKTEN VAN RUBBER EN KUNSTSTOF</t>
  </si>
  <si>
    <t>2511</t>
  </si>
  <si>
    <t>Rubberbandenfabrieken</t>
  </si>
  <si>
    <t>2512</t>
  </si>
  <si>
    <t>Loopvlakvernieuwingsbedrijven:</t>
  </si>
  <si>
    <t>- vloeropp. &lt; 100 m2</t>
  </si>
  <si>
    <t>- vloeropp. &gt;= 100 m2</t>
  </si>
  <si>
    <t>2513</t>
  </si>
  <si>
    <t>Rubber-artikelenfabrieken</t>
  </si>
  <si>
    <t>252</t>
  </si>
  <si>
    <t>Kunststofverwerkende bedrijven:</t>
  </si>
  <si>
    <t>- zonder fenolharsen</t>
  </si>
  <si>
    <t>- met fenolharsen</t>
  </si>
  <si>
    <t>- productie van verpakkingsmateriaal en assemblage van kunststofbouwmaterialen</t>
  </si>
  <si>
    <t>26</t>
  </si>
  <si>
    <t>VERVAARDIGING VAN GLAS, AARDEWERK, CEMENT-, KALK- EN GIPSPRODUKTEN</t>
  </si>
  <si>
    <t>261</t>
  </si>
  <si>
    <t>Glasfabrieken:</t>
  </si>
  <si>
    <t>- glas en glasprodukten, p.c. &lt; 5.000 t/j</t>
  </si>
  <si>
    <t>- glas en glasprodukten, p.c. &gt;= 5.000 t/j</t>
  </si>
  <si>
    <t>- glaswol en glasvezels, p.c.&lt; 5.000 t/j</t>
  </si>
  <si>
    <t>- glaswol en glasvezels, p.c. &gt;= 5.000 t/j</t>
  </si>
  <si>
    <t>2615</t>
  </si>
  <si>
    <t>Glasbewerkingsbedrijven</t>
  </si>
  <si>
    <t>262, 263</t>
  </si>
  <si>
    <t>Aardewerkfabrieken:</t>
  </si>
  <si>
    <t>- vermogen elektrische ovens totaal &lt; 40 kW</t>
  </si>
  <si>
    <t>- vermogen elektrische ovens totaal &gt;= 40 kW</t>
  </si>
  <si>
    <t>264</t>
  </si>
  <si>
    <t>Baksteen en baksteenelementenfabrieken</t>
  </si>
  <si>
    <t>Dakpannenfabrieken</t>
  </si>
  <si>
    <t>2651</t>
  </si>
  <si>
    <t>Cementfabrieken:</t>
  </si>
  <si>
    <t>2652</t>
  </si>
  <si>
    <t>Kalkfabrieken:</t>
  </si>
  <si>
    <t>2653</t>
  </si>
  <si>
    <t>Gipsfabrieken:</t>
  </si>
  <si>
    <t>2661.1</t>
  </si>
  <si>
    <t>Betonwarenfabrieken:</t>
  </si>
  <si>
    <t>- zonder persen, triltafels en bekistingtrille</t>
  </si>
  <si>
    <t>2661.2</t>
  </si>
  <si>
    <t>Kalkzandsteenfabrieken:</t>
  </si>
  <si>
    <t>2662</t>
  </si>
  <si>
    <t>Mineraalgebonden bouwplatenfabrieken</t>
  </si>
  <si>
    <t>2663, 2664</t>
  </si>
  <si>
    <t>Betonmortelcentrales:</t>
  </si>
  <si>
    <t>- p.c. &lt; 100 t/u</t>
  </si>
  <si>
    <t>- p.c. &gt;= 100 t/u</t>
  </si>
  <si>
    <t>2665, 2666</t>
  </si>
  <si>
    <t>Vervaardiging van produkten van beton, (vezel)cement en gips:</t>
  </si>
  <si>
    <t>- p.c. &lt; 100 t/d</t>
  </si>
  <si>
    <t>- p.c. &gt;= 100 t/d</t>
  </si>
  <si>
    <t>267</t>
  </si>
  <si>
    <t>Natuursteenbewerkingsbedrijven:</t>
  </si>
  <si>
    <t>- met breken, zeven of drogen,   v.c. &lt; 100.000 t/j</t>
  </si>
  <si>
    <t>- met breken, zeven of drogen,   v.c. &gt;= 100.000 t/j</t>
  </si>
  <si>
    <t>2681</t>
  </si>
  <si>
    <t>Slijp- en polijstmiddelen fabrieken</t>
  </si>
  <si>
    <t>2682</t>
  </si>
  <si>
    <t>Bitumineuze materialenfabrieken:</t>
  </si>
  <si>
    <t>Isolatiematerialenfabrieken (excl. glaswol):</t>
  </si>
  <si>
    <t>- steenwol, p.c. &gt;= 5.000 t/j</t>
  </si>
  <si>
    <t>- overige isolatiematerialen</t>
  </si>
  <si>
    <t>Minerale produktenfabrieken n.e.g.</t>
  </si>
  <si>
    <t>D0</t>
  </si>
  <si>
    <t>D1</t>
  </si>
  <si>
    <t>27</t>
  </si>
  <si>
    <t>VERVAARDIGING VAN METALEN</t>
  </si>
  <si>
    <t>271</t>
  </si>
  <si>
    <t>Ruwijzer- en staalfabrieken:</t>
  </si>
  <si>
    <t>272</t>
  </si>
  <si>
    <t>IJzeren- en stalenbuizenfabrieken:</t>
  </si>
  <si>
    <t>- p.o. &lt; 2.000 m2</t>
  </si>
  <si>
    <t>- p.o. &gt;= 2.000 m2</t>
  </si>
  <si>
    <t>273</t>
  </si>
  <si>
    <t>Draadtrekkerijen, koudbandwalserijen en profielzetterijen:</t>
  </si>
  <si>
    <t>274</t>
  </si>
  <si>
    <t>Non-ferro-metaalfabrieken:</t>
  </si>
  <si>
    <t>Non-ferro-metaalwalserijen, -trekkerijen e.d.:</t>
  </si>
  <si>
    <t>2751, 2752</t>
  </si>
  <si>
    <t>IJzer- en staalgieterijen/ -smelterijen:</t>
  </si>
  <si>
    <t>- p.c. &lt; 4.000 t/j</t>
  </si>
  <si>
    <t>- p.c. &gt;= 4.000 t/j</t>
  </si>
  <si>
    <t>2753, 2754</t>
  </si>
  <si>
    <t>Non-ferro-metaalgieterijen/ -smelterijen:</t>
  </si>
  <si>
    <t>28</t>
  </si>
  <si>
    <t>281</t>
  </si>
  <si>
    <t>- gesloten gebouw</t>
  </si>
  <si>
    <t>- in open lucht, p.o. &lt; 2.000 m2</t>
  </si>
  <si>
    <t>- in open lucht, p.o. &gt;= 2.000 m2</t>
  </si>
  <si>
    <t>2821</t>
  </si>
  <si>
    <t>Tank- en reservoirbouwbedrijven:</t>
  </si>
  <si>
    <t>2822, 2830</t>
  </si>
  <si>
    <t>Vervaardiging van verwarmingsketels, radiatoren en stoomketels</t>
  </si>
  <si>
    <t>284</t>
  </si>
  <si>
    <t>Stamp-, pers-, dieptrek- en forceerbedrijven</t>
  </si>
  <si>
    <t>Smederijen, lasinrichtingen, bankwerkerijen e.d.</t>
  </si>
  <si>
    <t>2851</t>
  </si>
  <si>
    <t>- scoperen (opspuiten van zink)</t>
  </si>
  <si>
    <t>- thermisch verzinken</t>
  </si>
  <si>
    <t>- thermisch vertinnen</t>
  </si>
  <si>
    <t>- mechanische oppervlaktebehandeling (slijpen, polijsten)</t>
  </si>
  <si>
    <t>- anodiseren, eloxeren</t>
  </si>
  <si>
    <t>- chemische oppervlaktebehandeling</t>
  </si>
  <si>
    <t>- emailleren</t>
  </si>
  <si>
    <t>9</t>
  </si>
  <si>
    <t>- galvaniseren (vernikkelen, verchromen, verzinken, verkoperen ed)</t>
  </si>
  <si>
    <t>- stralen</t>
  </si>
  <si>
    <t>- metaalharden</t>
  </si>
  <si>
    <t>12</t>
  </si>
  <si>
    <t>- lakspuiten en moffelen</t>
  </si>
  <si>
    <t>Metaaloppervlaktebehandelingsbedrijven:</t>
  </si>
  <si>
    <t>2852</t>
  </si>
  <si>
    <t>Overige metaalbewerkende industrie</t>
  </si>
  <si>
    <t>287</t>
  </si>
  <si>
    <t>Grofsmederijen, anker- en kettingfabrieken:</t>
  </si>
  <si>
    <t>Overige metaalwarenfabrieken n.e.g.</t>
  </si>
  <si>
    <t>29</t>
  </si>
  <si>
    <t>VERVAARDIGING VAN MACHINES EN APPARATEN</t>
  </si>
  <si>
    <t>- met proefdraaien verbrandingsmotoren &gt;= 1 MW</t>
  </si>
  <si>
    <t>30</t>
  </si>
  <si>
    <t>VERVAARDIGING VAN KANTOORMACHINES EN COMPUTERS</t>
  </si>
  <si>
    <t>31</t>
  </si>
  <si>
    <t>VERVAARDIGING VAN OVER. ELEKTR. MACHINES, APPARATEN EN BENODIGDH.</t>
  </si>
  <si>
    <t>311</t>
  </si>
  <si>
    <t>312</t>
  </si>
  <si>
    <t>Schakel- en installatiemateriaalfabrieken</t>
  </si>
  <si>
    <t>313</t>
  </si>
  <si>
    <t>Elektrische draad- en kabelfabrieken</t>
  </si>
  <si>
    <t>314</t>
  </si>
  <si>
    <t>Accumulatoren- en batterijenfabrieken</t>
  </si>
  <si>
    <t>315</t>
  </si>
  <si>
    <t>Lampenfabrieken</t>
  </si>
  <si>
    <t>316</t>
  </si>
  <si>
    <t>Elektrotechnische industrie n.e.g.</t>
  </si>
  <si>
    <t>3162</t>
  </si>
  <si>
    <t>Koolelektrodenfabrieken</t>
  </si>
  <si>
    <t>32</t>
  </si>
  <si>
    <t>VERVAARDIGING VAN AUDIO-, VIDEO-, TELECOM-APPARATEN EN -BENODIGDH.</t>
  </si>
  <si>
    <t>321 t/m 323</t>
  </si>
  <si>
    <t>3210</t>
  </si>
  <si>
    <t>Fabrieken voor gedrukte bedrading</t>
  </si>
  <si>
    <t>33</t>
  </si>
  <si>
    <t>VERVAARDIGING VAN MEDISCHE EN OPTISCHE APPARATEN EN INSTRUMENTEN</t>
  </si>
  <si>
    <t>34</t>
  </si>
  <si>
    <t>VERVAARDIGING VAN AUTO'S, AANHANGWAGENS EN OPLEGGERS</t>
  </si>
  <si>
    <t>341</t>
  </si>
  <si>
    <t>Autofabrieken en assemblagebedrijven</t>
  </si>
  <si>
    <t>- p.o. &lt; 10.000 m2</t>
  </si>
  <si>
    <t>- p.o. &gt;= 10.000 m2</t>
  </si>
  <si>
    <t>3420.1</t>
  </si>
  <si>
    <t>Carrosseriefabrieken</t>
  </si>
  <si>
    <t>3420.2</t>
  </si>
  <si>
    <t>Aanhangwagen- en opleggerfabrieken</t>
  </si>
  <si>
    <t>343</t>
  </si>
  <si>
    <t>Auto-onderdelenfabrieken</t>
  </si>
  <si>
    <t>35</t>
  </si>
  <si>
    <t>VERVAARDIGING VAN TRANSPORTMIDDELEN (EXCL. AUTO'S, AANHANGWAGENS)</t>
  </si>
  <si>
    <t>351</t>
  </si>
  <si>
    <t>Scheepsbouw- en reparatiebedrijven:</t>
  </si>
  <si>
    <t>- houten schepen</t>
  </si>
  <si>
    <t>- kunststof schepen</t>
  </si>
  <si>
    <t>- metalen schepen &lt; 25 m</t>
  </si>
  <si>
    <t>- metalen schepen &gt;= 25m en/of proefdraaien motoren &gt;= 1 MW</t>
  </si>
  <si>
    <t>3511</t>
  </si>
  <si>
    <t>Scheepssloperijen</t>
  </si>
  <si>
    <t>352</t>
  </si>
  <si>
    <t>Wagonbouw- en spoorwegwerkplaatsen:</t>
  </si>
  <si>
    <t>- met proefdraaien van verbrandingsmotoren &gt;= 1 MW</t>
  </si>
  <si>
    <t>353</t>
  </si>
  <si>
    <t>Vliegtuigbouw en -reparatiebedrijven:</t>
  </si>
  <si>
    <t>- zonder proefdraaien motoren</t>
  </si>
  <si>
    <t>- met proefdraaien motoren</t>
  </si>
  <si>
    <t>354</t>
  </si>
  <si>
    <t>Rijwiel- en motorrijwielfabrieken</t>
  </si>
  <si>
    <t>355</t>
  </si>
  <si>
    <t>Transportmiddelenindustrie n.e.g.</t>
  </si>
  <si>
    <t>36</t>
  </si>
  <si>
    <t>VERVAARDIGING VAN MEUBELS EN OVERIGE GOEDEREN N.E.G.</t>
  </si>
  <si>
    <t>361</t>
  </si>
  <si>
    <t>Meubelfabrieken</t>
  </si>
  <si>
    <t>362</t>
  </si>
  <si>
    <t>Fabricage van munten, sieraden e.d.</t>
  </si>
  <si>
    <t>363</t>
  </si>
  <si>
    <t>Muziekinstrumentenfabrieken</t>
  </si>
  <si>
    <t>364</t>
  </si>
  <si>
    <t>Sportartikelenfabrieken</t>
  </si>
  <si>
    <t>365</t>
  </si>
  <si>
    <t>Speelgoedartikelenfabrieken</t>
  </si>
  <si>
    <t>Vervaardiging van overige goederen n.e.g.</t>
  </si>
  <si>
    <t>37</t>
  </si>
  <si>
    <t>VOORBEREIDING TOT RECYCLING</t>
  </si>
  <si>
    <t>371</t>
  </si>
  <si>
    <t>Metaal- en autoschredders</t>
  </si>
  <si>
    <t>372</t>
  </si>
  <si>
    <t>Puinbrekerijen en -malerijen:</t>
  </si>
  <si>
    <t>- v.c. &lt; 100.000 t/j</t>
  </si>
  <si>
    <t>- v.c. &gt;= 100.000 t/j</t>
  </si>
  <si>
    <t>Rubberregeneratiebedrijven</t>
  </si>
  <si>
    <t>Afvalscheidingsinstallaties</t>
  </si>
  <si>
    <t>40</t>
  </si>
  <si>
    <t>PRODUKTIE EN DISTRIB. VAN STROOM, AARDGAS, STOOM EN WARM WATER</t>
  </si>
  <si>
    <t>A3</t>
  </si>
  <si>
    <t>A4</t>
  </si>
  <si>
    <t>- kerncentrales met koeltorens</t>
  </si>
  <si>
    <t>A5</t>
  </si>
  <si>
    <t>Elektriciteitsdistributiebedrijven, met transformatorvermogen:</t>
  </si>
  <si>
    <t>- &lt; 10 MVA</t>
  </si>
  <si>
    <t>- 10 - 100 MVA</t>
  </si>
  <si>
    <t>B3</t>
  </si>
  <si>
    <t>- 100 - 200 MVA</t>
  </si>
  <si>
    <t>- 200 - 1000 MVA</t>
  </si>
  <si>
    <t>- &gt;= 1000 MVA</t>
  </si>
  <si>
    <t>C0</t>
  </si>
  <si>
    <t>Gasdistributiebedrijven:</t>
  </si>
  <si>
    <t>C1</t>
  </si>
  <si>
    <t>- gascompressorstations vermogen &lt; 100 MW</t>
  </si>
  <si>
    <t>C2</t>
  </si>
  <si>
    <t>- gascompressorstations vermogen &gt;= 100 MW</t>
  </si>
  <si>
    <t>C3</t>
  </si>
  <si>
    <t>- gasdrukregel- en meetruimten (kasten en gebouwen), cat. B en C</t>
  </si>
  <si>
    <t>C4</t>
  </si>
  <si>
    <t>- gasontvang- en -verdeelstations, cat. D</t>
  </si>
  <si>
    <t>Warmtevoorzieningsinstallaties, gasgestookt:</t>
  </si>
  <si>
    <t>- stadsverwarming</t>
  </si>
  <si>
    <t>D2</t>
  </si>
  <si>
    <t>- blokverwarming</t>
  </si>
  <si>
    <t>41</t>
  </si>
  <si>
    <t>WINNING EN DITRIBUTIE VAN WATER</t>
  </si>
  <si>
    <t>Waterwinning-/ bereiding- bedrijven:</t>
  </si>
  <si>
    <t>- met chloorgas</t>
  </si>
  <si>
    <t>Waterdistributiebedrijven met pompvermogen:</t>
  </si>
  <si>
    <t>- &lt; 1 MW</t>
  </si>
  <si>
    <t>- 1 - 15 MW</t>
  </si>
  <si>
    <t>- &gt;= 15 MW</t>
  </si>
  <si>
    <t>45</t>
  </si>
  <si>
    <t>BOUWNIJVERHEID</t>
  </si>
  <si>
    <t>50</t>
  </si>
  <si>
    <t>HANDEL/REPARATIE VAN AUTO'S, MOTORFIETSEN; BENZINESERVICESTATIONS</t>
  </si>
  <si>
    <t>501, 502, 504</t>
  </si>
  <si>
    <t>Handel in auto's en motorfietsen, reparatie- en servicebedrijven</t>
  </si>
  <si>
    <t>5020.4</t>
  </si>
  <si>
    <t>Autoplaatwerkerijen</t>
  </si>
  <si>
    <t>Autobeklederijen</t>
  </si>
  <si>
    <t>Autospuitinrichtingen</t>
  </si>
  <si>
    <t>5020.5</t>
  </si>
  <si>
    <t>Autowasserijen</t>
  </si>
  <si>
    <t>503, 504</t>
  </si>
  <si>
    <t>Handel in auto- en motorfietsonderdelen en -accessoires</t>
  </si>
  <si>
    <t>505</t>
  </si>
  <si>
    <t>Benzineservisestations:</t>
  </si>
  <si>
    <t>- met LPG &gt; 1000 m3/jr</t>
  </si>
  <si>
    <t>- met LPG &lt; 1000 m3/jr</t>
  </si>
  <si>
    <t>- zonder LPG</t>
  </si>
  <si>
    <t>51</t>
  </si>
  <si>
    <t>GROOTHANDEL EN HANDELSBEMIDDELING</t>
  </si>
  <si>
    <t>511</t>
  </si>
  <si>
    <t>Handelsbemiddeling (kantoren)</t>
  </si>
  <si>
    <t>5121</t>
  </si>
  <si>
    <t>Grth in akkerbouwprodukten en veevoeders</t>
  </si>
  <si>
    <t>5122</t>
  </si>
  <si>
    <t>Grth in bloemen en planten</t>
  </si>
  <si>
    <t>5123</t>
  </si>
  <si>
    <t>Grth in levende dieren</t>
  </si>
  <si>
    <t>5124</t>
  </si>
  <si>
    <t>Grth in huiden, vellen en leder</t>
  </si>
  <si>
    <t>5125, 5131</t>
  </si>
  <si>
    <t>Grth in ruwe tabak, groenten, fruit en consumptie-aardappelen</t>
  </si>
  <si>
    <t>5132, 5133</t>
  </si>
  <si>
    <t>Grth in vlees, vleeswaren, zuivelprodukten, eieren, spijsoliën</t>
  </si>
  <si>
    <t>5134</t>
  </si>
  <si>
    <t>Grth in dranken</t>
  </si>
  <si>
    <t>5135</t>
  </si>
  <si>
    <t>Grth in tabaksprodukten</t>
  </si>
  <si>
    <t>5136</t>
  </si>
  <si>
    <t>Grth in suiker, chocolade en suikerwerk</t>
  </si>
  <si>
    <t>5137</t>
  </si>
  <si>
    <t>Grth in koffie, thee, cacao en specerijen</t>
  </si>
  <si>
    <t>5138, 5139</t>
  </si>
  <si>
    <t>Grth in overige voedings- en genotmiddelen</t>
  </si>
  <si>
    <t>514</t>
  </si>
  <si>
    <t>Grth in overige consumentenartikelen</t>
  </si>
  <si>
    <t>5148.7</t>
  </si>
  <si>
    <t>Grth in vuurwerk en munitie:</t>
  </si>
  <si>
    <t>- munitie</t>
  </si>
  <si>
    <t>5151.1</t>
  </si>
  <si>
    <t>Grth in vaste brandstoffen:</t>
  </si>
  <si>
    <t>- klein, lokaal verzorgingsgebied</t>
  </si>
  <si>
    <t>- kolenterminal, opslag opp. &gt;= 2.000 m2</t>
  </si>
  <si>
    <t>5151.2</t>
  </si>
  <si>
    <t>Grth in vloeibare en gasvormige brandstoffen:</t>
  </si>
  <si>
    <t>- vloeistoffen, o.c. &lt; 100.000 m3</t>
  </si>
  <si>
    <t>- vloeistoffen, o.c. &gt;= 100.000 m3</t>
  </si>
  <si>
    <t>- tot vloeistof verdichte gassen</t>
  </si>
  <si>
    <t>5151.3</t>
  </si>
  <si>
    <t>Grth minerale olieprodukten (excl. brandstoffen)</t>
  </si>
  <si>
    <t>5152.1</t>
  </si>
  <si>
    <t>Grth in metaalertsen:</t>
  </si>
  <si>
    <t>- opslag opp. &lt; 2.000 m2</t>
  </si>
  <si>
    <t>- opslag opp. &gt;= 2.000 m2</t>
  </si>
  <si>
    <t>5152.2 /.3</t>
  </si>
  <si>
    <t>Grth in metalen en -halffabrikaten</t>
  </si>
  <si>
    <t>5153</t>
  </si>
  <si>
    <t>Grth in hout en bouwmaterialen:</t>
  </si>
  <si>
    <t>5153.4</t>
  </si>
  <si>
    <t>5154</t>
  </si>
  <si>
    <t>5155.1</t>
  </si>
  <si>
    <t>Grth in chemische produkten</t>
  </si>
  <si>
    <t>5155.2</t>
  </si>
  <si>
    <t>Grth in kunstmeststoffen</t>
  </si>
  <si>
    <t>5156</t>
  </si>
  <si>
    <t>Grth in overige intermediaire goederen</t>
  </si>
  <si>
    <t>5157</t>
  </si>
  <si>
    <t>5157.2/3</t>
  </si>
  <si>
    <t>- machines voor de bouwnijverheid</t>
  </si>
  <si>
    <t>- overige</t>
  </si>
  <si>
    <t>Overige grth (bedrijfsmeubels, emballage, vakbenodigdheden e.d.</t>
  </si>
  <si>
    <t>52</t>
  </si>
  <si>
    <t>DETAILHANDEL EN REPARATIE T.B.V. PARTICULIEREN</t>
  </si>
  <si>
    <t>Detailhandel voor zover n.e.g.</t>
  </si>
  <si>
    <t>G/P</t>
  </si>
  <si>
    <t>5222, 5223</t>
  </si>
  <si>
    <t>Detailhandel vlees, wild, gevogelte, met roken, koken, bakken</t>
  </si>
  <si>
    <t>5224</t>
  </si>
  <si>
    <t>Detailhandel brood en banket met bakken voor eigen winkel</t>
  </si>
  <si>
    <t>5231, 5232</t>
  </si>
  <si>
    <t>Apotheken en drogisterijen</t>
  </si>
  <si>
    <t>5249</t>
  </si>
  <si>
    <t>Reparatie t.b.v. particulieren (excl. auto's en motorfietsen)</t>
  </si>
  <si>
    <t>LOGIES-, MAALTIJDEN- EN DRANKENVERSTREKKING</t>
  </si>
  <si>
    <t>Kampeerterreinen, vakantiecentra, e.d. (met keuken)</t>
  </si>
  <si>
    <t>Kantines</t>
  </si>
  <si>
    <t>Cateringbedrijven</t>
  </si>
  <si>
    <t>VERVOER OVER LAND</t>
  </si>
  <si>
    <t>Spoorwegen:</t>
  </si>
  <si>
    <t>- stations</t>
  </si>
  <si>
    <t>- rangeerterreinen, overslagstations (zonder rangeerheuvel)</t>
  </si>
  <si>
    <t>Bus-, tram- en metrostations en -remises</t>
  </si>
  <si>
    <t>Touringcarbedrijven</t>
  </si>
  <si>
    <t>Pomp- en compressorstations van pijpleidingen</t>
  </si>
  <si>
    <t>VERVOER OVER WATER / DOOR DE LUCHT</t>
  </si>
  <si>
    <t>Vervoersbedrijven (uitsluitend kantoren)</t>
  </si>
  <si>
    <t>DIENSTVERLENING T.B.V. HET VERVOER</t>
  </si>
  <si>
    <t>Laad-, los- en overslagbedrijven t.b.v. zeeschepen:</t>
  </si>
  <si>
    <t>- containers</t>
  </si>
  <si>
    <t>- stukgoederen</t>
  </si>
  <si>
    <t>- ertsen, mineralen e.d., opslagopp. &gt;= 2.000 m2</t>
  </si>
  <si>
    <t>- granen of meelsoorten, v.c. &gt;= 500 t/u</t>
  </si>
  <si>
    <t>- steenkool, opslagopp. &gt;= 2.000 m2</t>
  </si>
  <si>
    <t>- olie, LPG, e.d.</t>
  </si>
  <si>
    <t>- tankercleaning</t>
  </si>
  <si>
    <t>Laad-, los- en overslagbedrijven t.b.v. binnenvaart:</t>
  </si>
  <si>
    <t>- granen of meelsoorten , v.c. &lt; 500 t/u</t>
  </si>
  <si>
    <t>- steenkool, opslagopp. &lt; 2.000 m2</t>
  </si>
  <si>
    <t>Autoparkeerterreinen, parkeergarages</t>
  </si>
  <si>
    <t>Overige dienstverlening t.b.v. vervoer (kantoren)</t>
  </si>
  <si>
    <t>Luchthavens</t>
  </si>
  <si>
    <t>Reisorganisaties</t>
  </si>
  <si>
    <t>Expediteurs, cargadoors (kantoren)</t>
  </si>
  <si>
    <t>POST EN TELECOMMUNICATIE</t>
  </si>
  <si>
    <t>Post- en koeriersdiensten</t>
  </si>
  <si>
    <t>Telecommunicatiebedrijven</t>
  </si>
  <si>
    <t>FINANCIELE INSTELLINGEN EN VERZEKERINGSWEZEN</t>
  </si>
  <si>
    <t>Banken, verzekeringsbedrijven, beurzen</t>
  </si>
  <si>
    <t>VERHUUR VAN EN HANDEL IN ONROEREND GOED</t>
  </si>
  <si>
    <t>Verhuur van en handel in onroerend goed</t>
  </si>
  <si>
    <t>VERHUUR VAN TRANSPORTMIDDELEN, MACHINES, ANDERE ROERENDE GOEDEREN</t>
  </si>
  <si>
    <t>Personenautoverhuurbedrijven</t>
  </si>
  <si>
    <t>Verhuurbedrijven voor transportmiddelen (excl. personenauto's)</t>
  </si>
  <si>
    <t>Verhuurbedrijven voor machines en werktuigen</t>
  </si>
  <si>
    <t>Verhuurbedrijven voor roerende goederen n.e.g.</t>
  </si>
  <si>
    <t>COMPUTERSERVICE- EN INFORMATIETECHNOLOGIE</t>
  </si>
  <si>
    <t>Computerservice- en informatietechnologie-bureau's e.d.</t>
  </si>
  <si>
    <t>SPEUR- EN ONTWIKKELINGSWERK</t>
  </si>
  <si>
    <t>Natuurwetenschappelijk speur- en ontwikkelingswerk</t>
  </si>
  <si>
    <t>Maatschappij- en geesteswetenschappelijk onderzoek</t>
  </si>
  <si>
    <t>OVERIGE ZAKELIJKE DIENSTVERLENING</t>
  </si>
  <si>
    <t>Overige zakelijke dienstverlening: kantoren</t>
  </si>
  <si>
    <t>Reinigingsbedrijven voor gebouwen</t>
  </si>
  <si>
    <t>Foto- en filmontwikkelcentrales</t>
  </si>
  <si>
    <t>Veilingen voor landbouw- en visserijprodukten</t>
  </si>
  <si>
    <t>Veilingen voor huisraad, kunst e.d.</t>
  </si>
  <si>
    <t>OPENBAAR BESTUUR, OVERHEIDSDIENSTEN, SOCIALE VERZEKERINGEN</t>
  </si>
  <si>
    <t>Openbaar bestuur (kantoren e.d.)</t>
  </si>
  <si>
    <t>Defensie-inrichtingen</t>
  </si>
  <si>
    <t>Brandweerkazernes</t>
  </si>
  <si>
    <t>ONDERWIJS</t>
  </si>
  <si>
    <t>Scholen voor basis- en algemeen voortgezet onderwijs</t>
  </si>
  <si>
    <t>Scholen voor beroeps-, hoger en overig onderwijs</t>
  </si>
  <si>
    <t>GEZONDHEIDS- EN WELZIJNSZORG</t>
  </si>
  <si>
    <t>Ziekenhuizen</t>
  </si>
  <si>
    <t>Artsenpraktijken, klinieken en dagverblijven</t>
  </si>
  <si>
    <t>Consultatiebureaus</t>
  </si>
  <si>
    <t>Verpleeghuizen</t>
  </si>
  <si>
    <t>MILIEUDIENSTVERLENING</t>
  </si>
  <si>
    <t>RWZI's en gierverwerkingsinricht., met afdekking voorbezinktanks:</t>
  </si>
  <si>
    <t>- &lt; 100.000 i.e.</t>
  </si>
  <si>
    <t>- 100.000 - 300.000 i.e.</t>
  </si>
  <si>
    <t>- &gt;= 300.000 i.e.</t>
  </si>
  <si>
    <t>Vuilophaal-, straatreinigingsbedrijven e.d.</t>
  </si>
  <si>
    <t>Gemeentewerven (afval-inzameldepots)</t>
  </si>
  <si>
    <t>Afvalverwerkingsbedrijven:</t>
  </si>
  <si>
    <t>- mestverwerking/korrelfabrieken</t>
  </si>
  <si>
    <t>- kabelbranderijen</t>
  </si>
  <si>
    <t>- verwerking radio-actief afval</t>
  </si>
  <si>
    <t>- pathogeen afvalverbranding (voor ziekenhuizen)</t>
  </si>
  <si>
    <t>- oplosmiddelterugwinning</t>
  </si>
  <si>
    <t>A6</t>
  </si>
  <si>
    <t>- afvalverbrandingsinrichtingen, thermisch vermogen &gt; 75 MW</t>
  </si>
  <si>
    <t>A7</t>
  </si>
  <si>
    <t>- verwerking fotochemisch en galvano-afval</t>
  </si>
  <si>
    <t>Vuilstortplaatsen</t>
  </si>
  <si>
    <t>Vuiloverslagstations</t>
  </si>
  <si>
    <t>Composteerbedrijven:</t>
  </si>
  <si>
    <t>DIVERSE ORGANISATIES</t>
  </si>
  <si>
    <t>Bedrijfs- en werknemersorganisaties (kantoren)</t>
  </si>
  <si>
    <t>Kerkgebouwen e.d.</t>
  </si>
  <si>
    <t>Buurt- en clubhuizen</t>
  </si>
  <si>
    <t>Hondendressuurterreinen</t>
  </si>
  <si>
    <t>CULTUUR, SPORT EN RECREATIE</t>
  </si>
  <si>
    <t>Studio's (film, TV, radio, geluid)</t>
  </si>
  <si>
    <t>Bioscopen</t>
  </si>
  <si>
    <t>Theaters, schouwburgen, concertgebouwen, evenementenhallen</t>
  </si>
  <si>
    <t>Recreatiecentra, vaste kermis e.d.</t>
  </si>
  <si>
    <t>Muziek- en balletscholen</t>
  </si>
  <si>
    <t>Dansscholen</t>
  </si>
  <si>
    <t>Bibliotheken, musea, ateliers, e.d.</t>
  </si>
  <si>
    <t>Dierentuinen</t>
  </si>
  <si>
    <t>Zwembaden:</t>
  </si>
  <si>
    <t>- overdekt</t>
  </si>
  <si>
    <t>- niet overdekt</t>
  </si>
  <si>
    <t>Sporthallen</t>
  </si>
  <si>
    <t>Bowlingcentra</t>
  </si>
  <si>
    <t>Overdekte kunstijsbanen</t>
  </si>
  <si>
    <t>Stadions en open-lucht-ijsbanen</t>
  </si>
  <si>
    <t>E</t>
  </si>
  <si>
    <t>Maneges</t>
  </si>
  <si>
    <t>F</t>
  </si>
  <si>
    <t>Tennisbanen (met verlichting)</t>
  </si>
  <si>
    <t>Veldsportcomplex (met verlichting)</t>
  </si>
  <si>
    <t>H</t>
  </si>
  <si>
    <t>Golfbanen</t>
  </si>
  <si>
    <t>I</t>
  </si>
  <si>
    <t>Kunstskibanen</t>
  </si>
  <si>
    <t>- binnenbanen: geweer- en pistoolbanen</t>
  </si>
  <si>
    <t>- binnenbanen: boogbanen</t>
  </si>
  <si>
    <t>- vrije buitenbanen: kleiduiven</t>
  </si>
  <si>
    <t>- vrije buitenbanen: schietbomen</t>
  </si>
  <si>
    <t>- vrije buitenbanen: geweerbanen</t>
  </si>
  <si>
    <t>- vrije buitenbanen: pistoolbanen</t>
  </si>
  <si>
    <t>- vrije buitenbanen: boogbanen</t>
  </si>
  <si>
    <t>- buitenbanen met voorzieningen: schietbomen</t>
  </si>
  <si>
    <t>- buitenbanen met voorzieningen: geweerbanen</t>
  </si>
  <si>
    <t>- buitenbanen met voorzieningen: pistoolbanen</t>
  </si>
  <si>
    <t>- buitenbanen met voorzieningen: boogbanen</t>
  </si>
  <si>
    <t>Schietinrichtingen:</t>
  </si>
  <si>
    <t>Autocircuits, motorcrossterreinen e.d., &lt; 8 uur/week in gebruik</t>
  </si>
  <si>
    <t>Autocircuits, motorcrossterreinen e.d., &gt;=8 uur/week in gebruik</t>
  </si>
  <si>
    <t>Sportscholen, gymnastiekzalen</t>
  </si>
  <si>
    <t>Jachthavens met diverse voorzieningen</t>
  </si>
  <si>
    <t>Casino's</t>
  </si>
  <si>
    <t>Amusementshallen</t>
  </si>
  <si>
    <t>Modelvliegtuig-velden</t>
  </si>
  <si>
    <t>OVERIGE DIENSTVERLENING</t>
  </si>
  <si>
    <t>Wasserijen en strijkinrichtingen</t>
  </si>
  <si>
    <t>Tapijtreinigingsbedrijven</t>
  </si>
  <si>
    <t>Chemische wasserijen en ververijen</t>
  </si>
  <si>
    <t>Wasverzendinrichtingen</t>
  </si>
  <si>
    <t>Wasserettes, wassalons</t>
  </si>
  <si>
    <t>Kappersbedrijven en schoonheidsinstituten</t>
  </si>
  <si>
    <t>Begrafenisondernemingen:</t>
  </si>
  <si>
    <t>- uitvaartcentra</t>
  </si>
  <si>
    <t>- begraafplaatsen</t>
  </si>
  <si>
    <t>- crematoria</t>
  </si>
  <si>
    <t>Fitnesscentra, badhuizen en sauna-baden</t>
  </si>
  <si>
    <t>Dierenasiels en -pensions</t>
  </si>
  <si>
    <t>Persoonlijke dienstverlening n.e.g.</t>
  </si>
  <si>
    <t>Sociale werkvoorziening</t>
  </si>
  <si>
    <t>Discotheken, muziekcafé's</t>
  </si>
  <si>
    <t>Café's, bars</t>
  </si>
  <si>
    <t>Kinderopvang</t>
  </si>
  <si>
    <t>Hotels en pensions met keuken, conferentie-oorden en congrescentra</t>
  </si>
  <si>
    <t>5261</t>
  </si>
  <si>
    <t>Postorderbedrijven</t>
  </si>
  <si>
    <t>Grth in ijzer- en metaalwaren en verwarmingsapparatuur:</t>
  </si>
  <si>
    <t>zand en grind:</t>
  </si>
  <si>
    <t>1a</t>
  </si>
  <si>
    <t>5246/9</t>
  </si>
  <si>
    <t>Bouwmarkten, tuincentra, hypermarkten</t>
  </si>
  <si>
    <t>Supermarkten, warenhuizen</t>
  </si>
  <si>
    <t>5211/2,5246/9</t>
  </si>
  <si>
    <t>527</t>
  </si>
  <si>
    <t>55</t>
  </si>
  <si>
    <t>5511, 5512</t>
  </si>
  <si>
    <t>552</t>
  </si>
  <si>
    <t>553</t>
  </si>
  <si>
    <t>554</t>
  </si>
  <si>
    <t>5551</t>
  </si>
  <si>
    <t>5552</t>
  </si>
  <si>
    <t>60</t>
  </si>
  <si>
    <t>601</t>
  </si>
  <si>
    <t>6021.1</t>
  </si>
  <si>
    <t>6022</t>
  </si>
  <si>
    <t>6023</t>
  </si>
  <si>
    <t>6024</t>
  </si>
  <si>
    <t>603</t>
  </si>
  <si>
    <t>61, 62</t>
  </si>
  <si>
    <t>63</t>
  </si>
  <si>
    <t>6311.1</t>
  </si>
  <si>
    <t>6311.2</t>
  </si>
  <si>
    <t>6312</t>
  </si>
  <si>
    <t>6321</t>
  </si>
  <si>
    <t>6322, 6323</t>
  </si>
  <si>
    <t>6323</t>
  </si>
  <si>
    <t>633</t>
  </si>
  <si>
    <t>634</t>
  </si>
  <si>
    <t>64</t>
  </si>
  <si>
    <t>641</t>
  </si>
  <si>
    <t>642</t>
  </si>
  <si>
    <t>65, 66, 67</t>
  </si>
  <si>
    <t>70</t>
  </si>
  <si>
    <t>71</t>
  </si>
  <si>
    <t>711</t>
  </si>
  <si>
    <t>712</t>
  </si>
  <si>
    <t>713</t>
  </si>
  <si>
    <t>714</t>
  </si>
  <si>
    <t>72</t>
  </si>
  <si>
    <t>73</t>
  </si>
  <si>
    <t>731</t>
  </si>
  <si>
    <t>732</t>
  </si>
  <si>
    <t>74</t>
  </si>
  <si>
    <t>747</t>
  </si>
  <si>
    <t>7481.3</t>
  </si>
  <si>
    <t>7484.3</t>
  </si>
  <si>
    <t>7484.4</t>
  </si>
  <si>
    <t>75</t>
  </si>
  <si>
    <t>7522</t>
  </si>
  <si>
    <t>7525</t>
  </si>
  <si>
    <t>80</t>
  </si>
  <si>
    <t>801, 802</t>
  </si>
  <si>
    <t>803, 804</t>
  </si>
  <si>
    <t>85</t>
  </si>
  <si>
    <t>8511</t>
  </si>
  <si>
    <t>8512, 8513</t>
  </si>
  <si>
    <t>8514, 8515</t>
  </si>
  <si>
    <t>853</t>
  </si>
  <si>
    <t>90</t>
  </si>
  <si>
    <t>91</t>
  </si>
  <si>
    <t>9111</t>
  </si>
  <si>
    <t>9131</t>
  </si>
  <si>
    <t>9133.1</t>
  </si>
  <si>
    <t>92</t>
  </si>
  <si>
    <t>921, 922</t>
  </si>
  <si>
    <t>9213</t>
  </si>
  <si>
    <t>9232</t>
  </si>
  <si>
    <t>9233</t>
  </si>
  <si>
    <t>9234</t>
  </si>
  <si>
    <t>9234.1</t>
  </si>
  <si>
    <t>9251, 9252</t>
  </si>
  <si>
    <t>9253.1</t>
  </si>
  <si>
    <t>9271</t>
  </si>
  <si>
    <t>9272.1</t>
  </si>
  <si>
    <t>93</t>
  </si>
  <si>
    <t>9301.1</t>
  </si>
  <si>
    <t>9301.2</t>
  </si>
  <si>
    <t>9301.3</t>
  </si>
  <si>
    <t>9302</t>
  </si>
  <si>
    <t>9303</t>
  </si>
  <si>
    <t>9304</t>
  </si>
  <si>
    <t>9305</t>
  </si>
  <si>
    <t>9001</t>
  </si>
  <si>
    <t>9002.1</t>
  </si>
  <si>
    <t>9002.2</t>
  </si>
  <si>
    <t>- consumentenvuurwerk, verpakt, opslag 10 tot 50 ton</t>
  </si>
  <si>
    <t>- professioneel vuurwerk, netto expl. massa per bewaarplaats 750 kg tot 6 ton</t>
  </si>
  <si>
    <t>Detailhandel in vuurwerk tot 10 ton verpakt</t>
  </si>
  <si>
    <t>C5</t>
  </si>
  <si>
    <t>OMSCHRIJVING</t>
  </si>
  <si>
    <t>- GFT in gesloten gebouw</t>
  </si>
  <si>
    <t xml:space="preserve"> </t>
  </si>
  <si>
    <t>code</t>
  </si>
  <si>
    <t>3.1</t>
  </si>
  <si>
    <t>3.2</t>
  </si>
  <si>
    <t>4.1</t>
  </si>
  <si>
    <t>4.2</t>
  </si>
  <si>
    <t>5.1</t>
  </si>
  <si>
    <t>5.2</t>
  </si>
  <si>
    <t>5.3</t>
  </si>
  <si>
    <t>nummer</t>
  </si>
  <si>
    <t>- consumentenvuurwerk, verpakt, opslag &lt; 10 ton</t>
  </si>
  <si>
    <t>- professioneel vuurwerk, netto expl. massa per bewaarplaats &lt; 750 kg (en &gt; 25 kg theatervuurwerk)</t>
  </si>
  <si>
    <t>R</t>
  </si>
  <si>
    <t>Taxibedrijven</t>
  </si>
  <si>
    <t xml:space="preserve">- vervaardiging van snacks en vervaardiging van kant-en-klaar-maaltijden met p.o. &lt; 2.000 m² </t>
  </si>
  <si>
    <t>- gesloten gebouw, p.o. &lt; 200 m2</t>
  </si>
  <si>
    <t>Smederijen, lasinrichtingen, bankwerkerijen e.d., p.o. &lt; 200 m2</t>
  </si>
  <si>
    <t>Overige metaalbewerkende industrie, inpandig, p.o. &lt;200m2</t>
  </si>
  <si>
    <t xml:space="preserve">Overige metaalwarenfabrieken n.e.g.; inpandig, p.o. &lt;200 m2 </t>
  </si>
  <si>
    <t>- niet-belucht v.c. &lt; 5.000 ton/jr</t>
  </si>
  <si>
    <t>- niet-belucht v.c. 5.000 tot 20.000 ton/jr</t>
  </si>
  <si>
    <t>- belucht v.c. &lt; 20.000 ton/jr</t>
  </si>
  <si>
    <t>- belucht v.c. &gt; 20.000 ton/jr</t>
  </si>
  <si>
    <t>- drogerijen (gras, pulp, groenvoeder, veevoeder) cap. &lt; 10 t/u water</t>
  </si>
  <si>
    <t>- drogerijen (gras, pulp, groenvoeder, veevoeder) cap. &gt;= 10 t/u water</t>
  </si>
  <si>
    <t>- geconcentreerde produkten, verdamp. cap. &gt;=20 t/u</t>
  </si>
  <si>
    <t>- met persen, triltafels of bekistingtrillers, p.c. &lt; 100 t/d</t>
  </si>
  <si>
    <t>- met persen, triltafels of bekistingtrillers, p.c. &gt;= 100 t/d</t>
  </si>
  <si>
    <t>- bereiding met chloorbleekloog e.d. en/of straling</t>
  </si>
  <si>
    <t>Restaurants, cafetaria's, snackbars, ijssalons met eigen ijsbereiding, viskramen e.d.</t>
  </si>
  <si>
    <t>203, 204, 205</t>
  </si>
  <si>
    <t>Timmerwerkfabrieken, vervaardiging overige artikelen van hout</t>
  </si>
  <si>
    <t>Timmerwerkfabrieken, vervaardiging overige artikelen van hout, p.o. &lt; 200 m2</t>
  </si>
  <si>
    <t>Stalling van vrachtwagens (met koelinstallaties)</t>
  </si>
  <si>
    <t>Meubelstoffeerderijen b.o. &lt; 200 m2</t>
  </si>
  <si>
    <t>rioolgemalen</t>
  </si>
  <si>
    <t>D3</t>
  </si>
  <si>
    <t>D4</t>
  </si>
  <si>
    <t>E0</t>
  </si>
  <si>
    <t>E1</t>
  </si>
  <si>
    <t>E2</t>
  </si>
  <si>
    <t>windmolens:</t>
  </si>
  <si>
    <t>- wiekdiameter 20 m</t>
  </si>
  <si>
    <t>- wiekdiameter 30 m</t>
  </si>
  <si>
    <t>- wiekdiameter 50 m</t>
  </si>
  <si>
    <t>F0</t>
  </si>
  <si>
    <t>F1</t>
  </si>
  <si>
    <t>F2</t>
  </si>
  <si>
    <t>F3</t>
  </si>
  <si>
    <t>zendinstallaties:</t>
  </si>
  <si>
    <t>Helikopterlandplaatsen</t>
  </si>
  <si>
    <t>D5</t>
  </si>
  <si>
    <t>- gas: reduceer-, compressor-, meet- en regelinst. Cat. A</t>
  </si>
  <si>
    <t>Elektriciteitsproduktiebedrijven (electrisch vermogen &gt;= 50 MWe)</t>
  </si>
  <si>
    <t>- kolengestookt (incl. meestook biomassa), thermisch vermogen &gt; 75 MWth</t>
  </si>
  <si>
    <t>- oliegestookt, thermisch vermogen &gt; 75 MWth</t>
  </si>
  <si>
    <t>- warmte-kracht-installaties (gas), thermisch vermogen &gt; 75 MWth</t>
  </si>
  <si>
    <t>- LG en MG, zendervermogen &lt; 100 kW (bij groter vermogen: onderzoek!)</t>
  </si>
  <si>
    <t>- FM en TV</t>
  </si>
  <si>
    <t>- gasgestookt (incl. bijstook biomassa), thermisch vermogen &gt; 75 MWth,in</t>
  </si>
  <si>
    <t>- vergisting, verbranding en vergassing van overige biomassa</t>
  </si>
  <si>
    <t>bio-energieinstallaties electrisch vermogen &lt; 50 MWe:</t>
  </si>
  <si>
    <t>Grth in machines en apparaten:</t>
  </si>
  <si>
    <t>- covergisting, verbranding en vergassing van mest, slib, GFT en reststromen voedingsindustrie</t>
  </si>
  <si>
    <t>- algemeen (o.a. loonbedrijven): b.o. &gt; 500 m²</t>
  </si>
  <si>
    <t>- plantsoenendiensten en hoveniersbedrijven: b.o. &gt; 500 m²</t>
  </si>
  <si>
    <t xml:space="preserve">- algemeen (o.a. loonbedrijven): b.o.&lt;= 500 m² </t>
  </si>
  <si>
    <t>- plantsoenendiensten en hoveniersbedrijven: b.o. &lt;= 500 m²</t>
  </si>
  <si>
    <t>- vleeswaren- en vleesconservenfabrieken: p.o. &gt; 1000 m²</t>
  </si>
  <si>
    <t>- vleeswaren- en vleesconservenfabrieken: p.o. &lt;= 200 m²</t>
  </si>
  <si>
    <t>- vleeswaren- en vleesconservenfabrieken: p.o. &lt;= 1000 m²</t>
  </si>
  <si>
    <t>- verwerken anderszins: p.o.&gt; 1000 m²</t>
  </si>
  <si>
    <t>- verwerken anderszins: p.o. &lt;= 1000 m²</t>
  </si>
  <si>
    <t>- verwerken anderszins: p.o. &lt;= 300 m²</t>
  </si>
  <si>
    <t>Consumptie-ijsfabrieken: p.o. &gt; 200 m²</t>
  </si>
  <si>
    <t>- consumptie-ijsfabrieken: p.o. &lt;= 200 m²</t>
  </si>
  <si>
    <t xml:space="preserve">Meelfabrieken: </t>
  </si>
  <si>
    <t>- cacao- en chocoladefabrieken vervaardigen van chocoladewerken met p.o. &lt; 2.000 m²</t>
  </si>
  <si>
    <t>- Cacao- en chocoladefabrieken: p.o. &gt; 2.000 m²</t>
  </si>
  <si>
    <t>- cacao- en chocoladefabrieken vervaardigen van chocoladewerken met p.o. &lt;= 200 m²</t>
  </si>
  <si>
    <t>- Suikerwerkfabrieken zonder suiker branden: p.o. &gt; 200 m²</t>
  </si>
  <si>
    <t>- suikerwerkfabrieken zonder suiker branden: p.o. &lt;= 200 m²</t>
  </si>
  <si>
    <t>- zonder breken, zeven en drogen: p.o. &gt; 2.000 m²</t>
  </si>
  <si>
    <t>- zonder breken, zeven en drogen: p.o. &lt;= 2.000 m²</t>
  </si>
  <si>
    <t>Asfaltcentrales: p.c.&lt; 100 ton/uur</t>
  </si>
  <si>
    <t>- asfaltcentrales, p.c. &gt;= 100 ton/uur</t>
  </si>
  <si>
    <t>Bouwbedrijven algemeen: b.o. &gt; 2.000 m²</t>
  </si>
  <si>
    <t>- bouwbedrijven algemeen: b.o. &lt;= 2.000 m²</t>
  </si>
  <si>
    <t>Aannemersbedrijven met werkplaats: b.o. &gt; 1000 m²</t>
  </si>
  <si>
    <t>- aannemersbedrijven met werkplaats: b.o.&lt; 1000 m²</t>
  </si>
  <si>
    <t>- algemeen: b.o. &gt; 2000 m²</t>
  </si>
  <si>
    <t>- algemeen: b.o. &lt;= 2000 m²</t>
  </si>
  <si>
    <t>- algemeen: b.o. &gt; 200 m²</t>
  </si>
  <si>
    <t xml:space="preserve">- algemeen: b.o. &lt;= 200 m² </t>
  </si>
  <si>
    <t>- algemeen: b.o. &gt; 2.000 m²</t>
  </si>
  <si>
    <t>- algemeen: b.o. &lt; = 2.000 m²</t>
  </si>
  <si>
    <t>Autosloperijen: b.o. &gt; 1000 m²</t>
  </si>
  <si>
    <t>- autosloperijen: b.o. &lt;= 1000 m²</t>
  </si>
  <si>
    <t>Overige groothandel in afval en schroot: b.o. &gt; 1000 m²</t>
  </si>
  <si>
    <t>- overige groothandel in afval en schroot: b.o. &lt;= 1000 m²</t>
  </si>
  <si>
    <t>Goederenwegvervoerbedrijven (zonder schoonmaken tanks): b.o. &gt; 1000 m²</t>
  </si>
  <si>
    <t>- Goederenwegvervoerbedrijven (zonder schoonmaken tanks) b.o. &lt;= 1000 m²</t>
  </si>
  <si>
    <t>- ersten, mineralen, e.d., opslagopp. &gt;= 2.000 m²</t>
  </si>
  <si>
    <t>- ertsen, mineralen, e.d., opslagopp. &lt; 2.000 m²</t>
  </si>
  <si>
    <t>Grth in akkerbouwprodukten en veevoeders met een verwerkingscapaciteit van 500 ton/uur of meer</t>
  </si>
  <si>
    <t>- vervaardiging van snacks met p.o. &lt; 2.000 m²</t>
  </si>
  <si>
    <t>- aardgaswinning incl. gasbeh.inst.: &lt; 10.000.000 N m3/d</t>
  </si>
  <si>
    <t>- aardgaswinning incl. gasbeh.inst.: &gt;= 10.000.000 N m3/d</t>
  </si>
  <si>
    <t>SBI-1993</t>
  </si>
  <si>
    <t>SBI-2008</t>
  </si>
  <si>
    <t>0143</t>
  </si>
  <si>
    <t>0146</t>
  </si>
  <si>
    <t>0147</t>
  </si>
  <si>
    <t>0149</t>
  </si>
  <si>
    <t>0163</t>
  </si>
  <si>
    <t>0162</t>
  </si>
  <si>
    <t>0311</t>
  </si>
  <si>
    <t>0312</t>
  </si>
  <si>
    <t>0893</t>
  </si>
  <si>
    <t>0899</t>
  </si>
  <si>
    <t>1031</t>
  </si>
  <si>
    <t>104101</t>
  </si>
  <si>
    <t>104102</t>
  </si>
  <si>
    <t>1042</t>
  </si>
  <si>
    <t>1051</t>
  </si>
  <si>
    <t>1052</t>
  </si>
  <si>
    <t>1061</t>
  </si>
  <si>
    <t>1062</t>
  </si>
  <si>
    <t>1091</t>
  </si>
  <si>
    <t>1092</t>
  </si>
  <si>
    <t>1071</t>
  </si>
  <si>
    <t xml:space="preserve">           </t>
  </si>
  <si>
    <t xml:space="preserve">              ZONES</t>
  </si>
  <si>
    <t>GPP?</t>
  </si>
  <si>
    <t>RISICOVOL?</t>
  </si>
  <si>
    <t>FUNCTIE-MENGING?</t>
  </si>
  <si>
    <t>STEMGELUID?</t>
  </si>
  <si>
    <t>Geur</t>
  </si>
  <si>
    <t>Geluid</t>
  </si>
  <si>
    <t>FM</t>
  </si>
  <si>
    <t>IT</t>
  </si>
  <si>
    <t>afstand</t>
  </si>
  <si>
    <t xml:space="preserve">  ZONES</t>
  </si>
  <si>
    <t>HOOGSTE</t>
  </si>
  <si>
    <t>maat</t>
  </si>
  <si>
    <t>maat?</t>
  </si>
  <si>
    <t>S</t>
  </si>
  <si>
    <t>MAAT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</si>
</sst>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/>
    <xf numFmtId="49" fontId="2" fillId="0" borderId="4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/>
    <xf numFmtId="49" fontId="3" fillId="0" borderId="2" xfId="0" applyNumberFormat="1" applyFont="1" applyFill="1" applyBorder="1" applyAlignment="1">
      <alignment horizontal="center" textRotation="90"/>
    </xf>
    <xf numFmtId="49" fontId="3" fillId="0" borderId="4" xfId="0" applyNumberFormat="1" applyFont="1" applyFill="1" applyBorder="1" applyAlignment="1">
      <alignment textRotation="90" wrapText="1"/>
    </xf>
    <xf numFmtId="0" fontId="3" fillId="0" borderId="1" xfId="0" applyFont="1" applyFill="1" applyBorder="1" applyAlignment="1">
      <alignment horizontal="right" textRotation="90"/>
    </xf>
    <xf numFmtId="0" fontId="3" fillId="0" borderId="7" xfId="0" applyFont="1" applyFill="1" applyBorder="1" applyAlignment="1">
      <alignment horizontal="right" textRotation="90"/>
    </xf>
    <xf numFmtId="0" fontId="3" fillId="0" borderId="6" xfId="0" applyFont="1" applyFill="1" applyBorder="1" applyAlignment="1">
      <alignment horizontal="right" textRotation="90"/>
    </xf>
    <xf numFmtId="1" fontId="2" fillId="0" borderId="1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center"/>
    </xf>
    <xf numFmtId="49" fontId="2" fillId="0" borderId="9" xfId="0" applyNumberFormat="1" applyFont="1" applyFill="1" applyBorder="1"/>
    <xf numFmtId="49" fontId="2" fillId="0" borderId="10" xfId="0" applyNumberFormat="1" applyFont="1" applyFill="1" applyBorder="1"/>
    <xf numFmtId="49" fontId="2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3" xfId="0" applyFont="1" applyFill="1" applyBorder="1" applyAlignment="1">
      <alignment horizontal="center"/>
    </xf>
    <xf numFmtId="0" fontId="0" fillId="0" borderId="0" xfId="0" applyFill="1" applyBorder="1"/>
    <xf numFmtId="1" fontId="2" fillId="0" borderId="7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90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textRotation="90"/>
    </xf>
    <xf numFmtId="0" fontId="3" fillId="0" borderId="4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Fill="1"/>
    <xf numFmtId="1" fontId="2" fillId="0" borderId="1" xfId="0" applyNumberFormat="1" applyFont="1" applyFill="1" applyBorder="1"/>
    <xf numFmtId="1" fontId="2" fillId="0" borderId="7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textRotation="90"/>
    </xf>
    <xf numFmtId="0" fontId="3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2"/>
  <sheetViews>
    <sheetView tabSelected="1" zoomScale="120" zoomScaleNormal="120" workbookViewId="0">
      <pane ySplit="2" topLeftCell="A730" activePane="bottomLeft" state="frozen"/>
      <selection pane="bottomLeft" activeCell="U709" sqref="U709"/>
    </sheetView>
  </sheetViews>
  <sheetFormatPr defaultColWidth="8.88671875" defaultRowHeight="13.2" x14ac:dyDescent="0.25"/>
  <cols>
    <col min="1" max="1" width="10.44140625" style="26" bestFit="1" customWidth="1"/>
    <col min="2" max="2" width="13.5546875" style="26" bestFit="1" customWidth="1"/>
    <col min="3" max="3" width="2.6640625" style="26" bestFit="1" customWidth="1"/>
    <col min="4" max="4" width="62.88671875" style="26" customWidth="1"/>
    <col min="5" max="5" width="4.21875" style="44" customWidth="1"/>
    <col min="6" max="6" width="4" style="45" customWidth="1"/>
    <col min="7" max="7" width="4" style="46" bestFit="1" customWidth="1"/>
    <col min="8" max="8" width="2.6640625" style="47" customWidth="1"/>
    <col min="9" max="9" width="5.6640625" style="63" customWidth="1"/>
    <col min="10" max="10" width="5.109375" style="48" customWidth="1"/>
    <col min="11" max="11" width="7.33203125" style="49" hidden="1" customWidth="1"/>
    <col min="12" max="12" width="9" style="47" hidden="1" customWidth="1"/>
    <col min="13" max="13" width="3.6640625" style="47" customWidth="1"/>
    <col min="14" max="14" width="3.44140625" style="47" customWidth="1"/>
    <col min="15" max="15" width="8.88671875" style="26" hidden="1" customWidth="1"/>
    <col min="16" max="16" width="6.33203125" style="28" hidden="1" customWidth="1"/>
    <col min="17" max="17" width="4" style="26" hidden="1" customWidth="1"/>
    <col min="18" max="19" width="2.6640625" style="26" hidden="1" customWidth="1"/>
    <col min="20" max="16384" width="8.88671875" style="26"/>
  </cols>
  <sheetData>
    <row r="1" spans="1:19" x14ac:dyDescent="0.25">
      <c r="A1" s="9" t="s">
        <v>1333</v>
      </c>
      <c r="B1" s="10" t="s">
        <v>1334</v>
      </c>
      <c r="C1" s="11"/>
      <c r="D1" s="12" t="s">
        <v>1223</v>
      </c>
      <c r="E1" s="57" t="s">
        <v>1367</v>
      </c>
      <c r="F1" s="58"/>
      <c r="G1" s="1"/>
      <c r="H1" s="14"/>
      <c r="I1" s="60"/>
      <c r="J1" s="59"/>
      <c r="K1" s="41"/>
      <c r="L1" s="41"/>
      <c r="M1" s="27" t="s">
        <v>1356</v>
      </c>
      <c r="N1" s="13"/>
      <c r="P1" s="13" t="s">
        <v>1357</v>
      </c>
      <c r="Q1" s="15"/>
      <c r="R1" s="13"/>
      <c r="S1" s="14"/>
    </row>
    <row r="2" spans="1:19" ht="65.400000000000006" customHeight="1" x14ac:dyDescent="0.25">
      <c r="A2" s="6" t="s">
        <v>308</v>
      </c>
      <c r="B2" s="6" t="s">
        <v>308</v>
      </c>
      <c r="C2" s="16" t="s">
        <v>1234</v>
      </c>
      <c r="D2" s="17"/>
      <c r="E2" s="38" t="s">
        <v>301</v>
      </c>
      <c r="F2" s="37" t="s">
        <v>300</v>
      </c>
      <c r="G2" s="39" t="s">
        <v>1358</v>
      </c>
      <c r="H2" s="39" t="s">
        <v>1359</v>
      </c>
      <c r="I2" s="61" t="s">
        <v>1368</v>
      </c>
      <c r="J2" s="34"/>
      <c r="K2" s="40" t="s">
        <v>1360</v>
      </c>
      <c r="L2" s="40" t="s">
        <v>1361</v>
      </c>
      <c r="M2" s="55" t="s">
        <v>304</v>
      </c>
      <c r="N2" s="56"/>
      <c r="P2" s="18" t="s">
        <v>300</v>
      </c>
      <c r="Q2" s="19" t="s">
        <v>301</v>
      </c>
      <c r="R2" s="20" t="s">
        <v>1358</v>
      </c>
      <c r="S2" s="20" t="s">
        <v>1359</v>
      </c>
    </row>
    <row r="3" spans="1:19" x14ac:dyDescent="0.25">
      <c r="A3" s="2" t="s">
        <v>307</v>
      </c>
      <c r="B3" s="7" t="s">
        <v>307</v>
      </c>
      <c r="C3" s="6" t="s">
        <v>308</v>
      </c>
      <c r="D3" s="3" t="s">
        <v>309</v>
      </c>
      <c r="E3" s="36"/>
      <c r="F3" s="35"/>
      <c r="G3" s="4"/>
      <c r="H3" s="4"/>
      <c r="I3" s="62"/>
      <c r="J3" s="33"/>
      <c r="K3" s="41"/>
      <c r="L3" s="41"/>
      <c r="M3" s="42"/>
      <c r="N3" s="4"/>
      <c r="P3" s="52"/>
      <c r="Q3" s="53"/>
      <c r="R3" s="4"/>
      <c r="S3" s="4"/>
    </row>
    <row r="4" spans="1:19" x14ac:dyDescent="0.25">
      <c r="A4" s="2" t="s">
        <v>310</v>
      </c>
      <c r="B4" s="7" t="s">
        <v>18</v>
      </c>
      <c r="C4" s="5"/>
      <c r="D4" s="3" t="s">
        <v>311</v>
      </c>
      <c r="E4" s="36">
        <f t="shared" ref="E4:E67" si="0">IF(Q4="","",IF(Q4&lt;=10,"FM",IF(Q4&lt;=30,1,IF(Q4&lt;=50,2,IF(Q4&lt;=100,3,IF(Q4&lt;=200,4,IF(Q4&gt;=300,"IT","")))))))</f>
        <v>1</v>
      </c>
      <c r="F4" s="35" t="str">
        <f>IF(P4="","",IF(P4&lt;=10,"FM",IF(P4&lt;=30,1,IF(P4&lt;=50,1,IF(P4&lt;=100,2,IF(P4&lt;=200,3,IF(P4&gt;=300,"IT","")))))))</f>
        <v>FM</v>
      </c>
      <c r="G4" s="4" t="str">
        <f t="shared" ref="G4:G67" si="1">IF(R4="Z","GPP","")</f>
        <v/>
      </c>
      <c r="H4" s="4"/>
      <c r="I4" s="62">
        <f>IFERROR(IF(AND(P4&gt;Q4,P4=200),3,IF(OR(P4&gt;=300,Q4&gt;=300),"IT",_xlfn.XLOOKUP(MAX(P4:Q4),codetabel!$A:$A,codetabel!E:E))),"")</f>
        <v>1</v>
      </c>
      <c r="J4" s="33"/>
      <c r="K4" s="50" t="str">
        <f t="shared" ref="K4:K67" si="2">IF(F4="","",IF(AND(F4="FM",OR(E4="FM",E4=1)),"JA"," "))</f>
        <v>JA</v>
      </c>
      <c r="L4" s="41"/>
      <c r="M4" s="36">
        <v>1</v>
      </c>
      <c r="N4" s="4" t="s">
        <v>312</v>
      </c>
      <c r="P4" s="52">
        <v>10</v>
      </c>
      <c r="Q4" s="53">
        <v>30</v>
      </c>
      <c r="R4" s="4"/>
      <c r="S4" s="4"/>
    </row>
    <row r="5" spans="1:19" x14ac:dyDescent="0.25">
      <c r="A5" s="2" t="s">
        <v>313</v>
      </c>
      <c r="B5" s="7" t="s">
        <v>24</v>
      </c>
      <c r="C5" s="6" t="s">
        <v>314</v>
      </c>
      <c r="D5" s="3" t="s">
        <v>315</v>
      </c>
      <c r="E5" s="36" t="str">
        <f t="shared" si="0"/>
        <v/>
      </c>
      <c r="F5" s="35" t="str">
        <f t="shared" ref="F5:F68" si="3">IF(P5="","",IF(P5&lt;=10,"FM",IF(P5&lt;=30,1,IF(P5&lt;=50,2,IF(P5&lt;=100,3,IF(P5&lt;=200,3,IF(P5&gt;=300,"IT","")))))))</f>
        <v/>
      </c>
      <c r="G5" s="4" t="str">
        <f t="shared" si="1"/>
        <v/>
      </c>
      <c r="H5" s="4"/>
      <c r="I5" s="62" t="str">
        <f>IFERROR(IF(AND(P5&gt;Q5,P5=200),3,IF(OR(P5&gt;=300,Q5&gt;=300),"IT",_xlfn.XLOOKUP(MAX(P5:Q5),codetabel!$A:$A,codetabel!E:E))),"")</f>
        <v/>
      </c>
      <c r="J5" s="33"/>
      <c r="K5" s="41" t="str">
        <f t="shared" si="2"/>
        <v/>
      </c>
      <c r="L5" s="41"/>
      <c r="M5" s="36"/>
      <c r="N5" s="4"/>
      <c r="P5" s="52"/>
      <c r="Q5" s="53"/>
      <c r="R5" s="4"/>
      <c r="S5" s="4"/>
    </row>
    <row r="6" spans="1:19" x14ac:dyDescent="0.25">
      <c r="A6" s="2" t="s">
        <v>313</v>
      </c>
      <c r="B6" s="7" t="s">
        <v>18</v>
      </c>
      <c r="C6" s="6" t="s">
        <v>316</v>
      </c>
      <c r="D6" s="3" t="s">
        <v>317</v>
      </c>
      <c r="E6" s="36">
        <f t="shared" si="0"/>
        <v>1</v>
      </c>
      <c r="F6" s="35" t="str">
        <f t="shared" si="3"/>
        <v>FM</v>
      </c>
      <c r="G6" s="4" t="str">
        <f t="shared" si="1"/>
        <v/>
      </c>
      <c r="H6" s="4"/>
      <c r="I6" s="62">
        <f>IFERROR(IF(AND(P6&gt;Q6,P6=200),3,IF(OR(P6&gt;=300,Q6&gt;=300),"IT",_xlfn.XLOOKUP(MAX(P6:Q6),codetabel!$A:$A,codetabel!E:E))),"")</f>
        <v>1</v>
      </c>
      <c r="J6" s="33"/>
      <c r="K6" s="50" t="str">
        <f t="shared" si="2"/>
        <v>JA</v>
      </c>
      <c r="L6" s="41"/>
      <c r="M6" s="36">
        <v>1</v>
      </c>
      <c r="N6" s="4" t="s">
        <v>312</v>
      </c>
      <c r="P6" s="52">
        <v>10</v>
      </c>
      <c r="Q6" s="53">
        <v>30</v>
      </c>
      <c r="R6" s="4"/>
      <c r="S6" s="4"/>
    </row>
    <row r="7" spans="1:19" x14ac:dyDescent="0.25">
      <c r="A7" s="2" t="s">
        <v>313</v>
      </c>
      <c r="B7" s="7" t="s">
        <v>18</v>
      </c>
      <c r="C7" s="6" t="s">
        <v>318</v>
      </c>
      <c r="D7" s="3" t="s">
        <v>319</v>
      </c>
      <c r="E7" s="36">
        <f t="shared" si="0"/>
        <v>1</v>
      </c>
      <c r="F7" s="35" t="str">
        <f t="shared" si="3"/>
        <v>FM</v>
      </c>
      <c r="G7" s="4" t="str">
        <f t="shared" si="1"/>
        <v/>
      </c>
      <c r="H7" s="4"/>
      <c r="I7" s="62">
        <f>IFERROR(IF(AND(P7&gt;Q7,P7=200),3,IF(OR(P7&gt;=300,Q7&gt;=300),"IT",_xlfn.XLOOKUP(MAX(P7:Q7),codetabel!$A:$A,codetabel!E:E))),"")</f>
        <v>1</v>
      </c>
      <c r="J7" s="33"/>
      <c r="K7" s="50" t="str">
        <f t="shared" si="2"/>
        <v>JA</v>
      </c>
      <c r="L7" s="41"/>
      <c r="M7" s="36">
        <v>1</v>
      </c>
      <c r="N7" s="4" t="s">
        <v>312</v>
      </c>
      <c r="P7" s="52">
        <v>10</v>
      </c>
      <c r="Q7" s="53">
        <v>30</v>
      </c>
      <c r="R7" s="4"/>
      <c r="S7" s="4"/>
    </row>
    <row r="8" spans="1:19" x14ac:dyDescent="0.25">
      <c r="A8" s="2" t="s">
        <v>313</v>
      </c>
      <c r="B8" s="7" t="s">
        <v>18</v>
      </c>
      <c r="C8" s="6" t="s">
        <v>320</v>
      </c>
      <c r="D8" s="3" t="s">
        <v>321</v>
      </c>
      <c r="E8" s="36">
        <f t="shared" si="0"/>
        <v>1</v>
      </c>
      <c r="F8" s="35" t="str">
        <f t="shared" si="3"/>
        <v>FM</v>
      </c>
      <c r="G8" s="4" t="str">
        <f t="shared" si="1"/>
        <v/>
      </c>
      <c r="H8" s="4"/>
      <c r="I8" s="62">
        <f>IFERROR(IF(AND(P8&gt;Q8,P8=200),3,IF(OR(P8&gt;=300,Q8&gt;=300),"IT",_xlfn.XLOOKUP(MAX(P8:Q8),codetabel!$A:$A,codetabel!E:E))),"")</f>
        <v>1</v>
      </c>
      <c r="J8" s="33"/>
      <c r="K8" s="50" t="str">
        <f t="shared" si="2"/>
        <v>JA</v>
      </c>
      <c r="L8" s="41"/>
      <c r="M8" s="36">
        <v>1</v>
      </c>
      <c r="N8" s="4" t="s">
        <v>312</v>
      </c>
      <c r="P8" s="52">
        <v>10</v>
      </c>
      <c r="Q8" s="53">
        <v>30</v>
      </c>
      <c r="R8" s="4"/>
      <c r="S8" s="4"/>
    </row>
    <row r="9" spans="1:19" x14ac:dyDescent="0.25">
      <c r="A9" s="2" t="s">
        <v>313</v>
      </c>
      <c r="B9" s="7" t="s">
        <v>20</v>
      </c>
      <c r="C9" s="6" t="s">
        <v>322</v>
      </c>
      <c r="D9" s="3" t="s">
        <v>323</v>
      </c>
      <c r="E9" s="36">
        <f t="shared" si="0"/>
        <v>1</v>
      </c>
      <c r="F9" s="35">
        <f t="shared" si="3"/>
        <v>1</v>
      </c>
      <c r="G9" s="4" t="str">
        <f t="shared" si="1"/>
        <v/>
      </c>
      <c r="H9" s="4"/>
      <c r="I9" s="62">
        <f>IFERROR(IF(AND(P9&gt;Q9,P9=200),3,IF(OR(P9&gt;=300,Q9&gt;=300),"IT",_xlfn.XLOOKUP(MAX(P9:Q9),codetabel!$A:$A,codetabel!E:E))),"")</f>
        <v>1</v>
      </c>
      <c r="J9" s="33"/>
      <c r="K9" s="41" t="str">
        <f t="shared" si="2"/>
        <v xml:space="preserve"> </v>
      </c>
      <c r="L9" s="41"/>
      <c r="M9" s="36">
        <v>1</v>
      </c>
      <c r="N9" s="4" t="s">
        <v>312</v>
      </c>
      <c r="P9" s="52">
        <v>30</v>
      </c>
      <c r="Q9" s="53">
        <v>30</v>
      </c>
      <c r="R9" s="4"/>
      <c r="S9" s="4"/>
    </row>
    <row r="10" spans="1:19" x14ac:dyDescent="0.25">
      <c r="A10" s="2" t="s">
        <v>313</v>
      </c>
      <c r="B10" s="7" t="s">
        <v>20</v>
      </c>
      <c r="C10" s="6" t="s">
        <v>324</v>
      </c>
      <c r="D10" s="3" t="s">
        <v>325</v>
      </c>
      <c r="E10" s="36">
        <f t="shared" si="0"/>
        <v>1</v>
      </c>
      <c r="F10" s="35">
        <f t="shared" si="3"/>
        <v>3</v>
      </c>
      <c r="G10" s="4" t="str">
        <f t="shared" si="1"/>
        <v/>
      </c>
      <c r="H10" s="4"/>
      <c r="I10" s="62">
        <f>IFERROR(IF(AND(P10&gt;Q10,P10=200),3,IF(OR(P10&gt;=300,Q10&gt;=300),"IT",_xlfn.XLOOKUP(MAX(P10:Q10),codetabel!$A:$A,codetabel!E:E))),"")</f>
        <v>3</v>
      </c>
      <c r="J10" s="33"/>
      <c r="K10" s="41" t="str">
        <f t="shared" si="2"/>
        <v xml:space="preserve"> </v>
      </c>
      <c r="L10" s="41"/>
      <c r="M10" s="36">
        <v>1</v>
      </c>
      <c r="N10" s="4" t="s">
        <v>312</v>
      </c>
      <c r="P10" s="52">
        <v>100</v>
      </c>
      <c r="Q10" s="53">
        <v>30</v>
      </c>
      <c r="R10" s="4"/>
      <c r="S10" s="4"/>
    </row>
    <row r="11" spans="1:19" x14ac:dyDescent="0.25">
      <c r="A11" s="2" t="s">
        <v>313</v>
      </c>
      <c r="B11" s="7" t="s">
        <v>1339</v>
      </c>
      <c r="C11" s="6" t="s">
        <v>326</v>
      </c>
      <c r="D11" s="3" t="s">
        <v>327</v>
      </c>
      <c r="E11" s="36">
        <f t="shared" si="0"/>
        <v>1</v>
      </c>
      <c r="F11" s="35">
        <f t="shared" si="3"/>
        <v>1</v>
      </c>
      <c r="G11" s="4" t="str">
        <f t="shared" si="1"/>
        <v/>
      </c>
      <c r="H11" s="4"/>
      <c r="I11" s="62">
        <f>IFERROR(IF(AND(P11&gt;Q11,P11=200),3,IF(OR(P11&gt;=300,Q11&gt;=300),"IT",_xlfn.XLOOKUP(MAX(P11:Q11),codetabel!$A:$A,codetabel!E:E))),"")</f>
        <v>1</v>
      </c>
      <c r="J11" s="33"/>
      <c r="K11" s="41" t="str">
        <f t="shared" si="2"/>
        <v xml:space="preserve"> </v>
      </c>
      <c r="L11" s="41"/>
      <c r="M11" s="36">
        <v>1</v>
      </c>
      <c r="N11" s="4" t="s">
        <v>312</v>
      </c>
      <c r="P11" s="52">
        <v>30</v>
      </c>
      <c r="Q11" s="53">
        <v>30</v>
      </c>
      <c r="R11" s="4"/>
      <c r="S11" s="4"/>
    </row>
    <row r="12" spans="1:19" x14ac:dyDescent="0.25">
      <c r="A12" s="2" t="s">
        <v>313</v>
      </c>
      <c r="B12" s="7" t="s">
        <v>19</v>
      </c>
      <c r="C12" s="6" t="s">
        <v>328</v>
      </c>
      <c r="D12" s="3" t="s">
        <v>329</v>
      </c>
      <c r="E12" s="36">
        <f t="shared" si="0"/>
        <v>1</v>
      </c>
      <c r="F12" s="35">
        <f t="shared" si="3"/>
        <v>1</v>
      </c>
      <c r="G12" s="4" t="str">
        <f t="shared" si="1"/>
        <v/>
      </c>
      <c r="H12" s="4"/>
      <c r="I12" s="62">
        <f>IFERROR(IF(AND(P12&gt;Q12,P12=200),3,IF(OR(P12&gt;=300,Q12&gt;=300),"IT",_xlfn.XLOOKUP(MAX(P12:Q12),codetabel!$A:$A,codetabel!E:E))),"")</f>
        <v>1</v>
      </c>
      <c r="J12" s="33"/>
      <c r="K12" s="41" t="str">
        <f t="shared" si="2"/>
        <v xml:space="preserve"> </v>
      </c>
      <c r="L12" s="41"/>
      <c r="M12" s="36">
        <v>1</v>
      </c>
      <c r="N12" s="4" t="s">
        <v>312</v>
      </c>
      <c r="P12" s="52">
        <v>30</v>
      </c>
      <c r="Q12" s="53">
        <v>30</v>
      </c>
      <c r="R12" s="4"/>
      <c r="S12" s="4"/>
    </row>
    <row r="13" spans="1:19" x14ac:dyDescent="0.25">
      <c r="A13" s="2" t="s">
        <v>330</v>
      </c>
      <c r="B13" s="7" t="s">
        <v>21</v>
      </c>
      <c r="C13" s="5"/>
      <c r="D13" s="3" t="s">
        <v>331</v>
      </c>
      <c r="E13" s="36">
        <f t="shared" si="0"/>
        <v>1</v>
      </c>
      <c r="F13" s="35">
        <f t="shared" si="3"/>
        <v>3</v>
      </c>
      <c r="G13" s="4" t="str">
        <f t="shared" si="1"/>
        <v/>
      </c>
      <c r="H13" s="4"/>
      <c r="I13" s="62">
        <f>IFERROR(IF(AND(P13&gt;Q13,P13=200),3,IF(OR(P13&gt;=300,Q13&gt;=300),"IT",_xlfn.XLOOKUP(MAX(P13:Q13),codetabel!$A:$A,codetabel!E:E))),"")</f>
        <v>3</v>
      </c>
      <c r="J13" s="33"/>
      <c r="K13" s="41" t="str">
        <f t="shared" si="2"/>
        <v xml:space="preserve"> </v>
      </c>
      <c r="L13" s="41"/>
      <c r="M13" s="36">
        <v>1</v>
      </c>
      <c r="N13" s="4" t="s">
        <v>312</v>
      </c>
      <c r="P13" s="52">
        <v>100</v>
      </c>
      <c r="Q13" s="53">
        <v>30</v>
      </c>
      <c r="R13" s="4"/>
      <c r="S13" s="4"/>
    </row>
    <row r="14" spans="1:19" x14ac:dyDescent="0.25">
      <c r="A14" s="2" t="s">
        <v>332</v>
      </c>
      <c r="B14" s="7" t="s">
        <v>22</v>
      </c>
      <c r="C14" s="6" t="s">
        <v>314</v>
      </c>
      <c r="D14" s="3" t="s">
        <v>333</v>
      </c>
      <c r="E14" s="36" t="str">
        <f t="shared" si="0"/>
        <v/>
      </c>
      <c r="F14" s="35" t="str">
        <f t="shared" si="3"/>
        <v/>
      </c>
      <c r="G14" s="4" t="str">
        <f t="shared" si="1"/>
        <v/>
      </c>
      <c r="H14" s="4"/>
      <c r="I14" s="62" t="str">
        <f>IFERROR(IF(AND(P14&gt;Q14,P14=200),3,IF(OR(P14&gt;=300,Q14&gt;=300),"IT",_xlfn.XLOOKUP(MAX(P14:Q14),codetabel!$A:$A,codetabel!E:E))),"")</f>
        <v/>
      </c>
      <c r="J14" s="33"/>
      <c r="K14" s="41" t="str">
        <f t="shared" si="2"/>
        <v/>
      </c>
      <c r="L14" s="41"/>
      <c r="M14" s="36"/>
      <c r="N14" s="4"/>
      <c r="P14" s="52"/>
      <c r="Q14" s="53"/>
      <c r="R14" s="4"/>
      <c r="S14" s="4"/>
    </row>
    <row r="15" spans="1:19" x14ac:dyDescent="0.25">
      <c r="A15" s="2" t="s">
        <v>332</v>
      </c>
      <c r="B15" s="7" t="s">
        <v>1335</v>
      </c>
      <c r="C15" s="6" t="s">
        <v>316</v>
      </c>
      <c r="D15" s="3" t="s">
        <v>334</v>
      </c>
      <c r="E15" s="36">
        <f t="shared" si="0"/>
        <v>1</v>
      </c>
      <c r="F15" s="35">
        <f t="shared" si="3"/>
        <v>2</v>
      </c>
      <c r="G15" s="4" t="str">
        <f t="shared" si="1"/>
        <v/>
      </c>
      <c r="H15" s="4"/>
      <c r="I15" s="62">
        <f>IFERROR(IF(AND(P15&gt;Q15,P15=200),3,IF(OR(P15&gt;=300,Q15&gt;=300),"IT",_xlfn.XLOOKUP(MAX(P15:Q15),codetabel!$A:$A,codetabel!E:E))),"")</f>
        <v>2</v>
      </c>
      <c r="J15" s="33"/>
      <c r="K15" s="41" t="str">
        <f t="shared" si="2"/>
        <v xml:space="preserve"> </v>
      </c>
      <c r="L15" s="41"/>
      <c r="M15" s="36">
        <v>1</v>
      </c>
      <c r="N15" s="4" t="s">
        <v>312</v>
      </c>
      <c r="P15" s="52">
        <v>50</v>
      </c>
      <c r="Q15" s="53">
        <v>30</v>
      </c>
      <c r="R15" s="4"/>
      <c r="S15" s="4"/>
    </row>
    <row r="16" spans="1:19" x14ac:dyDescent="0.25">
      <c r="A16" s="2" t="s">
        <v>332</v>
      </c>
      <c r="B16" s="7" t="s">
        <v>23</v>
      </c>
      <c r="C16" s="6" t="s">
        <v>318</v>
      </c>
      <c r="D16" s="3" t="s">
        <v>335</v>
      </c>
      <c r="E16" s="36">
        <f t="shared" si="0"/>
        <v>1</v>
      </c>
      <c r="F16" s="35">
        <f t="shared" si="3"/>
        <v>2</v>
      </c>
      <c r="G16" s="4" t="str">
        <f t="shared" si="1"/>
        <v/>
      </c>
      <c r="H16" s="4"/>
      <c r="I16" s="62">
        <f>IFERROR(IF(AND(P16&gt;Q16,P16=200),3,IF(OR(P16&gt;=300,Q16&gt;=300),"IT",_xlfn.XLOOKUP(MAX(P16:Q16),codetabel!$A:$A,codetabel!E:E))),"")</f>
        <v>2</v>
      </c>
      <c r="J16" s="33"/>
      <c r="K16" s="41" t="str">
        <f t="shared" si="2"/>
        <v xml:space="preserve"> </v>
      </c>
      <c r="L16" s="41"/>
      <c r="M16" s="36">
        <v>1</v>
      </c>
      <c r="N16" s="4" t="s">
        <v>312</v>
      </c>
      <c r="P16" s="52">
        <v>50</v>
      </c>
      <c r="Q16" s="53">
        <v>30</v>
      </c>
      <c r="R16" s="4"/>
      <c r="S16" s="4"/>
    </row>
    <row r="17" spans="1:19" x14ac:dyDescent="0.25">
      <c r="A17" s="2" t="s">
        <v>336</v>
      </c>
      <c r="B17" s="7" t="s">
        <v>1336</v>
      </c>
      <c r="C17" s="5"/>
      <c r="D17" s="3" t="s">
        <v>337</v>
      </c>
      <c r="E17" s="36">
        <f t="shared" si="0"/>
        <v>2</v>
      </c>
      <c r="F17" s="35">
        <f t="shared" si="3"/>
        <v>3</v>
      </c>
      <c r="G17" s="4" t="str">
        <f t="shared" si="1"/>
        <v/>
      </c>
      <c r="H17" s="4"/>
      <c r="I17" s="62">
        <f>IFERROR(IF(AND(P17&gt;Q17,P17=200),3,IF(OR(P17&gt;=300,Q17&gt;=300),"IT",_xlfn.XLOOKUP(MAX(P17:Q17),codetabel!$A:$A,codetabel!E:E))),"")</f>
        <v>3</v>
      </c>
      <c r="J17" s="33"/>
      <c r="K17" s="41" t="str">
        <f t="shared" si="2"/>
        <v xml:space="preserve"> </v>
      </c>
      <c r="L17" s="41"/>
      <c r="M17" s="36">
        <v>1</v>
      </c>
      <c r="N17" s="4" t="s">
        <v>312</v>
      </c>
      <c r="P17" s="52">
        <v>200</v>
      </c>
      <c r="Q17" s="53">
        <v>50</v>
      </c>
      <c r="R17" s="4"/>
      <c r="S17" s="4"/>
    </row>
    <row r="18" spans="1:19" x14ac:dyDescent="0.25">
      <c r="A18" s="2" t="s">
        <v>338</v>
      </c>
      <c r="B18" s="7" t="s">
        <v>1337</v>
      </c>
      <c r="C18" s="6" t="s">
        <v>314</v>
      </c>
      <c r="D18" s="3" t="s">
        <v>339</v>
      </c>
      <c r="E18" s="36" t="str">
        <f t="shared" si="0"/>
        <v/>
      </c>
      <c r="F18" s="35" t="str">
        <f t="shared" si="3"/>
        <v/>
      </c>
      <c r="G18" s="4" t="str">
        <f t="shared" si="1"/>
        <v/>
      </c>
      <c r="H18" s="4"/>
      <c r="I18" s="62" t="str">
        <f>IFERROR(IF(AND(P18&gt;Q18,P18=200),3,IF(OR(P18&gt;=300,Q18&gt;=300),"IT",_xlfn.XLOOKUP(MAX(P18:Q18),codetabel!$A:$A,codetabel!E:E))),"")</f>
        <v/>
      </c>
      <c r="J18" s="33"/>
      <c r="K18" s="41" t="str">
        <f t="shared" si="2"/>
        <v/>
      </c>
      <c r="L18" s="41"/>
      <c r="M18" s="36"/>
      <c r="N18" s="4"/>
      <c r="P18" s="52"/>
      <c r="Q18" s="53"/>
      <c r="R18" s="4"/>
      <c r="S18" s="4"/>
    </row>
    <row r="19" spans="1:19" x14ac:dyDescent="0.25">
      <c r="A19" s="2" t="s">
        <v>338</v>
      </c>
      <c r="B19" s="7" t="s">
        <v>1337</v>
      </c>
      <c r="C19" s="6" t="s">
        <v>316</v>
      </c>
      <c r="D19" s="3" t="s">
        <v>340</v>
      </c>
      <c r="E19" s="36">
        <f t="shared" si="0"/>
        <v>2</v>
      </c>
      <c r="F19" s="35">
        <f t="shared" si="3"/>
        <v>3</v>
      </c>
      <c r="G19" s="4" t="str">
        <f t="shared" si="1"/>
        <v/>
      </c>
      <c r="H19" s="4"/>
      <c r="I19" s="62">
        <f>IFERROR(IF(AND(P19&gt;Q19,P19=200),3,IF(OR(P19&gt;=300,Q19&gt;=300),"IT",_xlfn.XLOOKUP(MAX(P19:Q19),codetabel!$A:$A,codetabel!E:E))),"")</f>
        <v>3</v>
      </c>
      <c r="J19" s="33"/>
      <c r="K19" s="41" t="str">
        <f t="shared" si="2"/>
        <v xml:space="preserve"> </v>
      </c>
      <c r="L19" s="41"/>
      <c r="M19" s="36">
        <v>1</v>
      </c>
      <c r="N19" s="4" t="s">
        <v>312</v>
      </c>
      <c r="P19" s="52">
        <v>200</v>
      </c>
      <c r="Q19" s="53">
        <v>50</v>
      </c>
      <c r="R19" s="4"/>
      <c r="S19" s="4"/>
    </row>
    <row r="20" spans="1:19" x14ac:dyDescent="0.25">
      <c r="A20" s="2" t="s">
        <v>338</v>
      </c>
      <c r="B20" s="7" t="s">
        <v>1337</v>
      </c>
      <c r="C20" s="6" t="s">
        <v>318</v>
      </c>
      <c r="D20" s="3" t="s">
        <v>341</v>
      </c>
      <c r="E20" s="36">
        <f t="shared" si="0"/>
        <v>2</v>
      </c>
      <c r="F20" s="35">
        <f t="shared" si="3"/>
        <v>3</v>
      </c>
      <c r="G20" s="4" t="str">
        <f t="shared" si="1"/>
        <v/>
      </c>
      <c r="H20" s="4"/>
      <c r="I20" s="62">
        <f>IFERROR(IF(AND(P20&gt;Q20,P20=200),3,IF(OR(P20&gt;=300,Q20&gt;=300),"IT",_xlfn.XLOOKUP(MAX(P20:Q20),codetabel!$A:$A,codetabel!E:E))),"")</f>
        <v>3</v>
      </c>
      <c r="J20" s="33"/>
      <c r="K20" s="41" t="str">
        <f t="shared" si="2"/>
        <v xml:space="preserve"> </v>
      </c>
      <c r="L20" s="41"/>
      <c r="M20" s="36">
        <v>1</v>
      </c>
      <c r="N20" s="4" t="s">
        <v>312</v>
      </c>
      <c r="P20" s="52">
        <v>200</v>
      </c>
      <c r="Q20" s="53">
        <v>50</v>
      </c>
      <c r="R20" s="4"/>
      <c r="S20" s="4"/>
    </row>
    <row r="21" spans="1:19" x14ac:dyDescent="0.25">
      <c r="A21" s="2" t="s">
        <v>338</v>
      </c>
      <c r="B21" s="7" t="s">
        <v>1337</v>
      </c>
      <c r="C21" s="6" t="s">
        <v>320</v>
      </c>
      <c r="D21" s="3" t="s">
        <v>342</v>
      </c>
      <c r="E21" s="36">
        <f t="shared" si="0"/>
        <v>2</v>
      </c>
      <c r="F21" s="35">
        <f t="shared" si="3"/>
        <v>3</v>
      </c>
      <c r="G21" s="4" t="str">
        <f t="shared" si="1"/>
        <v/>
      </c>
      <c r="H21" s="4"/>
      <c r="I21" s="62">
        <f>IFERROR(IF(AND(P21&gt;Q21,P21=200),3,IF(OR(P21&gt;=300,Q21&gt;=300),"IT",_xlfn.XLOOKUP(MAX(P21:Q21),codetabel!$A:$A,codetabel!E:E))),"")</f>
        <v>3</v>
      </c>
      <c r="J21" s="33"/>
      <c r="K21" s="41" t="str">
        <f t="shared" si="2"/>
        <v xml:space="preserve"> </v>
      </c>
      <c r="L21" s="41"/>
      <c r="M21" s="36">
        <v>1</v>
      </c>
      <c r="N21" s="4" t="s">
        <v>312</v>
      </c>
      <c r="P21" s="52">
        <v>200</v>
      </c>
      <c r="Q21" s="53">
        <v>50</v>
      </c>
      <c r="R21" s="4"/>
      <c r="S21" s="4"/>
    </row>
    <row r="22" spans="1:19" x14ac:dyDescent="0.25">
      <c r="A22" s="2" t="s">
        <v>338</v>
      </c>
      <c r="B22" s="7" t="s">
        <v>1337</v>
      </c>
      <c r="C22" s="6" t="s">
        <v>322</v>
      </c>
      <c r="D22" s="3" t="s">
        <v>343</v>
      </c>
      <c r="E22" s="36">
        <f t="shared" si="0"/>
        <v>2</v>
      </c>
      <c r="F22" s="35">
        <f t="shared" si="3"/>
        <v>3</v>
      </c>
      <c r="G22" s="4" t="str">
        <f t="shared" si="1"/>
        <v/>
      </c>
      <c r="H22" s="4"/>
      <c r="I22" s="62">
        <f>IFERROR(IF(AND(P22&gt;Q22,P22=200),3,IF(OR(P22&gt;=300,Q22&gt;=300),"IT",_xlfn.XLOOKUP(MAX(P22:Q22),codetabel!$A:$A,codetabel!E:E))),"")</f>
        <v>3</v>
      </c>
      <c r="J22" s="33"/>
      <c r="K22" s="41" t="str">
        <f t="shared" si="2"/>
        <v xml:space="preserve"> </v>
      </c>
      <c r="L22" s="41"/>
      <c r="M22" s="36">
        <v>1</v>
      </c>
      <c r="N22" s="4" t="s">
        <v>312</v>
      </c>
      <c r="P22" s="52">
        <v>100</v>
      </c>
      <c r="Q22" s="53">
        <v>50</v>
      </c>
      <c r="R22" s="4"/>
      <c r="S22" s="4"/>
    </row>
    <row r="23" spans="1:19" x14ac:dyDescent="0.25">
      <c r="A23" s="2" t="s">
        <v>344</v>
      </c>
      <c r="B23" s="7" t="s">
        <v>1338</v>
      </c>
      <c r="C23" s="6" t="s">
        <v>314</v>
      </c>
      <c r="D23" s="3" t="s">
        <v>345</v>
      </c>
      <c r="E23" s="36" t="str">
        <f t="shared" si="0"/>
        <v/>
      </c>
      <c r="F23" s="35" t="str">
        <f t="shared" si="3"/>
        <v/>
      </c>
      <c r="G23" s="4" t="str">
        <f t="shared" si="1"/>
        <v/>
      </c>
      <c r="H23" s="4"/>
      <c r="I23" s="62" t="str">
        <f>IFERROR(IF(AND(P23&gt;Q23,P23=200),3,IF(OR(P23&gt;=300,Q23&gt;=300),"IT",_xlfn.XLOOKUP(MAX(P23:Q23),codetabel!$A:$A,codetabel!E:E))),"")</f>
        <v/>
      </c>
      <c r="J23" s="33"/>
      <c r="K23" s="41" t="str">
        <f t="shared" si="2"/>
        <v/>
      </c>
      <c r="L23" s="41"/>
      <c r="M23" s="36"/>
      <c r="N23" s="4"/>
      <c r="P23" s="52"/>
      <c r="Q23" s="53"/>
      <c r="R23" s="4"/>
      <c r="S23" s="4"/>
    </row>
    <row r="24" spans="1:19" x14ac:dyDescent="0.25">
      <c r="A24" s="2" t="s">
        <v>344</v>
      </c>
      <c r="B24" s="7" t="s">
        <v>1338</v>
      </c>
      <c r="C24" s="6" t="s">
        <v>316</v>
      </c>
      <c r="D24" s="3" t="s">
        <v>346</v>
      </c>
      <c r="E24" s="36">
        <f t="shared" si="0"/>
        <v>1</v>
      </c>
      <c r="F24" s="35">
        <f t="shared" si="3"/>
        <v>3</v>
      </c>
      <c r="G24" s="4" t="str">
        <f t="shared" si="1"/>
        <v/>
      </c>
      <c r="H24" s="4"/>
      <c r="I24" s="62">
        <f>IFERROR(IF(AND(P24&gt;Q24,P24=200),3,IF(OR(P24&gt;=300,Q24&gt;=300),"IT",_xlfn.XLOOKUP(MAX(P24:Q24),codetabel!$A:$A,codetabel!E:E))),"")</f>
        <v>3</v>
      </c>
      <c r="J24" s="33"/>
      <c r="K24" s="41" t="str">
        <f t="shared" si="2"/>
        <v xml:space="preserve"> </v>
      </c>
      <c r="L24" s="41"/>
      <c r="M24" s="36">
        <v>1</v>
      </c>
      <c r="N24" s="4" t="s">
        <v>312</v>
      </c>
      <c r="P24" s="52">
        <v>200</v>
      </c>
      <c r="Q24" s="53">
        <v>30</v>
      </c>
      <c r="R24" s="4"/>
      <c r="S24" s="4"/>
    </row>
    <row r="25" spans="1:19" x14ac:dyDescent="0.25">
      <c r="A25" s="2" t="s">
        <v>344</v>
      </c>
      <c r="B25" s="7" t="s">
        <v>1338</v>
      </c>
      <c r="C25" s="6" t="s">
        <v>318</v>
      </c>
      <c r="D25" s="3" t="s">
        <v>347</v>
      </c>
      <c r="E25" s="36">
        <f t="shared" si="0"/>
        <v>1</v>
      </c>
      <c r="F25" s="35">
        <f t="shared" si="3"/>
        <v>3</v>
      </c>
      <c r="G25" s="4" t="str">
        <f t="shared" si="1"/>
        <v/>
      </c>
      <c r="H25" s="4"/>
      <c r="I25" s="62">
        <f>IFERROR(IF(AND(P25&gt;Q25,P25=200),3,IF(OR(P25&gt;=300,Q25&gt;=300),"IT",_xlfn.XLOOKUP(MAX(P25:Q25),codetabel!$A:$A,codetabel!E:E))),"")</f>
        <v>3</v>
      </c>
      <c r="J25" s="33"/>
      <c r="K25" s="41" t="str">
        <f t="shared" si="2"/>
        <v xml:space="preserve"> </v>
      </c>
      <c r="L25" s="41"/>
      <c r="M25" s="36">
        <v>1</v>
      </c>
      <c r="N25" s="4" t="s">
        <v>312</v>
      </c>
      <c r="P25" s="52">
        <v>100</v>
      </c>
      <c r="Q25" s="53">
        <v>30</v>
      </c>
      <c r="R25" s="4"/>
      <c r="S25" s="4"/>
    </row>
    <row r="26" spans="1:19" x14ac:dyDescent="0.25">
      <c r="A26" s="2" t="s">
        <v>344</v>
      </c>
      <c r="B26" s="7" t="s">
        <v>1338</v>
      </c>
      <c r="C26" s="6" t="s">
        <v>320</v>
      </c>
      <c r="D26" s="3" t="s">
        <v>348</v>
      </c>
      <c r="E26" s="36">
        <f t="shared" si="0"/>
        <v>2</v>
      </c>
      <c r="F26" s="35">
        <f t="shared" si="3"/>
        <v>1</v>
      </c>
      <c r="G26" s="4" t="str">
        <f t="shared" si="1"/>
        <v/>
      </c>
      <c r="H26" s="4"/>
      <c r="I26" s="62">
        <f>IFERROR(IF(AND(P26&gt;Q26,P26=200),3,IF(OR(P26&gt;=300,Q26&gt;=300),"IT",_xlfn.XLOOKUP(MAX(P26:Q26),codetabel!$A:$A,codetabel!E:E))),"")</f>
        <v>2</v>
      </c>
      <c r="J26" s="33"/>
      <c r="K26" s="41" t="str">
        <f t="shared" si="2"/>
        <v xml:space="preserve"> </v>
      </c>
      <c r="L26" s="41"/>
      <c r="M26" s="36">
        <v>1</v>
      </c>
      <c r="N26" s="4" t="s">
        <v>312</v>
      </c>
      <c r="P26" s="52">
        <v>30</v>
      </c>
      <c r="Q26" s="53">
        <v>50</v>
      </c>
      <c r="R26" s="4"/>
      <c r="S26" s="4"/>
    </row>
    <row r="27" spans="1:19" x14ac:dyDescent="0.25">
      <c r="A27" s="2" t="s">
        <v>344</v>
      </c>
      <c r="B27" s="7" t="s">
        <v>1338</v>
      </c>
      <c r="C27" s="6" t="s">
        <v>322</v>
      </c>
      <c r="D27" s="3" t="s">
        <v>349</v>
      </c>
      <c r="E27" s="36">
        <f t="shared" si="0"/>
        <v>1</v>
      </c>
      <c r="F27" s="35">
        <f t="shared" si="3"/>
        <v>3</v>
      </c>
      <c r="G27" s="4" t="str">
        <f t="shared" si="1"/>
        <v/>
      </c>
      <c r="H27" s="4"/>
      <c r="I27" s="62">
        <f>IFERROR(IF(AND(P27&gt;Q27,P27=200),3,IF(OR(P27&gt;=300,Q27&gt;=300),"IT",_xlfn.XLOOKUP(MAX(P27:Q27),codetabel!$A:$A,codetabel!E:E))),"")</f>
        <v>3</v>
      </c>
      <c r="J27" s="33"/>
      <c r="K27" s="41" t="str">
        <f t="shared" si="2"/>
        <v xml:space="preserve"> </v>
      </c>
      <c r="L27" s="41"/>
      <c r="M27" s="36">
        <v>1</v>
      </c>
      <c r="N27" s="4" t="s">
        <v>312</v>
      </c>
      <c r="P27" s="52">
        <v>100</v>
      </c>
      <c r="Q27" s="53">
        <v>30</v>
      </c>
      <c r="R27" s="4"/>
      <c r="S27" s="4"/>
    </row>
    <row r="28" spans="1:19" x14ac:dyDescent="0.25">
      <c r="A28" s="2" t="s">
        <v>344</v>
      </c>
      <c r="B28" s="7" t="s">
        <v>1338</v>
      </c>
      <c r="C28" s="6" t="s">
        <v>324</v>
      </c>
      <c r="D28" s="3" t="s">
        <v>350</v>
      </c>
      <c r="E28" s="36">
        <f t="shared" si="0"/>
        <v>1</v>
      </c>
      <c r="F28" s="35" t="str">
        <f t="shared" si="3"/>
        <v>FM</v>
      </c>
      <c r="G28" s="4" t="str">
        <f t="shared" si="1"/>
        <v/>
      </c>
      <c r="H28" s="4"/>
      <c r="I28" s="62">
        <f>IFERROR(IF(AND(P28&gt;Q28,P28=200),3,IF(OR(P28&gt;=300,Q28&gt;=300),"IT",_xlfn.XLOOKUP(MAX(P28:Q28),codetabel!$A:$A,codetabel!E:E))),"")</f>
        <v>1</v>
      </c>
      <c r="J28" s="33"/>
      <c r="K28" s="50" t="str">
        <f t="shared" si="2"/>
        <v>JA</v>
      </c>
      <c r="L28" s="41"/>
      <c r="M28" s="36">
        <v>1</v>
      </c>
      <c r="N28" s="4" t="s">
        <v>312</v>
      </c>
      <c r="P28" s="52">
        <v>10</v>
      </c>
      <c r="Q28" s="53">
        <v>30</v>
      </c>
      <c r="R28" s="4"/>
      <c r="S28" s="4"/>
    </row>
    <row r="29" spans="1:19" x14ac:dyDescent="0.25">
      <c r="A29" s="2" t="s">
        <v>344</v>
      </c>
      <c r="B29" s="7" t="s">
        <v>1338</v>
      </c>
      <c r="C29" s="6" t="s">
        <v>326</v>
      </c>
      <c r="D29" s="3" t="s">
        <v>351</v>
      </c>
      <c r="E29" s="36">
        <f t="shared" si="0"/>
        <v>1</v>
      </c>
      <c r="F29" s="35">
        <f t="shared" si="3"/>
        <v>1</v>
      </c>
      <c r="G29" s="4" t="str">
        <f t="shared" si="1"/>
        <v/>
      </c>
      <c r="H29" s="4"/>
      <c r="I29" s="62">
        <f>IFERROR(IF(AND(P29&gt;Q29,P29=200),3,IF(OR(P29&gt;=300,Q29&gt;=300),"IT",_xlfn.XLOOKUP(MAX(P29:Q29),codetabel!$A:$A,codetabel!E:E))),"")</f>
        <v>1</v>
      </c>
      <c r="J29" s="33"/>
      <c r="K29" s="41" t="str">
        <f t="shared" si="2"/>
        <v xml:space="preserve"> </v>
      </c>
      <c r="L29" s="41"/>
      <c r="M29" s="36">
        <v>1</v>
      </c>
      <c r="N29" s="4" t="s">
        <v>312</v>
      </c>
      <c r="P29" s="52">
        <v>30</v>
      </c>
      <c r="Q29" s="53">
        <v>30</v>
      </c>
      <c r="R29" s="4"/>
      <c r="S29" s="4"/>
    </row>
    <row r="30" spans="1:19" x14ac:dyDescent="0.25">
      <c r="A30" s="2" t="s">
        <v>276</v>
      </c>
      <c r="B30" s="7" t="s">
        <v>277</v>
      </c>
      <c r="C30" s="5"/>
      <c r="D30" s="3" t="s">
        <v>214</v>
      </c>
      <c r="E30" s="36">
        <f t="shared" si="0"/>
        <v>1</v>
      </c>
      <c r="F30" s="35">
        <f t="shared" si="3"/>
        <v>3</v>
      </c>
      <c r="G30" s="4" t="str">
        <f t="shared" si="1"/>
        <v/>
      </c>
      <c r="H30" s="4"/>
      <c r="I30" s="62">
        <f>IFERROR(IF(AND(P30&gt;Q30,P30=200),3,IF(OR(P30&gt;=300,Q30&gt;=300),"IT",_xlfn.XLOOKUP(MAX(P30:Q30),codetabel!$A:$A,codetabel!E:E))),"")</f>
        <v>3</v>
      </c>
      <c r="J30" s="33"/>
      <c r="K30" s="41" t="str">
        <f t="shared" si="2"/>
        <v xml:space="preserve"> </v>
      </c>
      <c r="L30" s="41"/>
      <c r="M30" s="36">
        <v>1</v>
      </c>
      <c r="N30" s="4" t="s">
        <v>312</v>
      </c>
      <c r="P30" s="52">
        <v>100</v>
      </c>
      <c r="Q30" s="53">
        <v>30</v>
      </c>
      <c r="R30" s="4"/>
      <c r="S30" s="4"/>
    </row>
    <row r="31" spans="1:19" x14ac:dyDescent="0.25">
      <c r="A31" s="2" t="s">
        <v>352</v>
      </c>
      <c r="B31" s="7" t="s">
        <v>25</v>
      </c>
      <c r="C31" s="6" t="s">
        <v>314</v>
      </c>
      <c r="D31" s="3" t="s">
        <v>353</v>
      </c>
      <c r="E31" s="36" t="str">
        <f t="shared" si="0"/>
        <v/>
      </c>
      <c r="F31" s="35" t="str">
        <f t="shared" si="3"/>
        <v/>
      </c>
      <c r="G31" s="4" t="str">
        <f t="shared" si="1"/>
        <v/>
      </c>
      <c r="H31" s="4"/>
      <c r="I31" s="62" t="str">
        <f>IFERROR(IF(AND(P31&gt;Q31,P31=200),3,IF(OR(P31&gt;=300,Q31&gt;=300),"IT",_xlfn.XLOOKUP(MAX(P31:Q31),codetabel!$A:$A,codetabel!E:E))),"")</f>
        <v/>
      </c>
      <c r="J31" s="33"/>
      <c r="K31" s="41" t="str">
        <f t="shared" si="2"/>
        <v/>
      </c>
      <c r="L31" s="41"/>
      <c r="M31" s="36"/>
      <c r="N31" s="4"/>
      <c r="P31" s="52"/>
      <c r="Q31" s="53"/>
      <c r="R31" s="4"/>
      <c r="S31" s="4"/>
    </row>
    <row r="32" spans="1:19" x14ac:dyDescent="0.25">
      <c r="A32" s="2" t="s">
        <v>352</v>
      </c>
      <c r="B32" s="7" t="s">
        <v>25</v>
      </c>
      <c r="C32" s="6" t="s">
        <v>316</v>
      </c>
      <c r="D32" s="3" t="s">
        <v>1289</v>
      </c>
      <c r="E32" s="36">
        <f t="shared" si="0"/>
        <v>2</v>
      </c>
      <c r="F32" s="35">
        <f t="shared" si="3"/>
        <v>1</v>
      </c>
      <c r="G32" s="4" t="str">
        <f t="shared" si="1"/>
        <v/>
      </c>
      <c r="H32" s="4"/>
      <c r="I32" s="62">
        <f>IFERROR(IF(AND(P32&gt;Q32,P32=200),3,IF(OR(P32&gt;=300,Q32&gt;=300),"IT",_xlfn.XLOOKUP(MAX(P32:Q32),codetabel!$A:$A,codetabel!E:E))),"")</f>
        <v>2</v>
      </c>
      <c r="J32" s="33"/>
      <c r="K32" s="41" t="str">
        <f t="shared" si="2"/>
        <v xml:space="preserve"> </v>
      </c>
      <c r="L32" s="41"/>
      <c r="M32" s="36">
        <v>2</v>
      </c>
      <c r="N32" s="4" t="s">
        <v>312</v>
      </c>
      <c r="P32" s="52">
        <v>30</v>
      </c>
      <c r="Q32" s="53">
        <v>50</v>
      </c>
      <c r="R32" s="4"/>
      <c r="S32" s="4"/>
    </row>
    <row r="33" spans="1:19" x14ac:dyDescent="0.25">
      <c r="A33" s="2" t="s">
        <v>352</v>
      </c>
      <c r="B33" s="7" t="s">
        <v>25</v>
      </c>
      <c r="C33" s="6" t="s">
        <v>318</v>
      </c>
      <c r="D33" s="3" t="s">
        <v>1291</v>
      </c>
      <c r="E33" s="36">
        <f t="shared" si="0"/>
        <v>1</v>
      </c>
      <c r="F33" s="35">
        <f t="shared" si="3"/>
        <v>1</v>
      </c>
      <c r="G33" s="4" t="str">
        <f t="shared" si="1"/>
        <v/>
      </c>
      <c r="H33" s="4"/>
      <c r="I33" s="62">
        <f>IFERROR(IF(AND(P33&gt;Q33,P33=200),3,IF(OR(P33&gt;=300,Q33&gt;=300),"IT",_xlfn.XLOOKUP(MAX(P33:Q33),codetabel!$A:$A,codetabel!E:E))),"")</f>
        <v>1</v>
      </c>
      <c r="J33" s="33"/>
      <c r="K33" s="41" t="str">
        <f t="shared" si="2"/>
        <v xml:space="preserve"> </v>
      </c>
      <c r="L33" s="41"/>
      <c r="M33" s="36">
        <v>1</v>
      </c>
      <c r="N33" s="4" t="s">
        <v>312</v>
      </c>
      <c r="P33" s="52">
        <v>30</v>
      </c>
      <c r="Q33" s="53">
        <v>30</v>
      </c>
      <c r="R33" s="4"/>
      <c r="S33" s="4"/>
    </row>
    <row r="34" spans="1:19" x14ac:dyDescent="0.25">
      <c r="A34" s="2" t="s">
        <v>352</v>
      </c>
      <c r="B34" s="7" t="s">
        <v>25</v>
      </c>
      <c r="C34" s="6" t="s">
        <v>320</v>
      </c>
      <c r="D34" s="3" t="s">
        <v>1290</v>
      </c>
      <c r="E34" s="36">
        <f t="shared" si="0"/>
        <v>2</v>
      </c>
      <c r="F34" s="35">
        <f t="shared" si="3"/>
        <v>1</v>
      </c>
      <c r="G34" s="4" t="str">
        <f t="shared" si="1"/>
        <v/>
      </c>
      <c r="H34" s="4"/>
      <c r="I34" s="62">
        <f>IFERROR(IF(AND(P34&gt;Q34,P34=200),3,IF(OR(P34&gt;=300,Q34&gt;=300),"IT",_xlfn.XLOOKUP(MAX(P34:Q34),codetabel!$A:$A,codetabel!E:E))),"")</f>
        <v>2</v>
      </c>
      <c r="J34" s="33"/>
      <c r="K34" s="41" t="str">
        <f t="shared" si="2"/>
        <v xml:space="preserve"> </v>
      </c>
      <c r="L34" s="41"/>
      <c r="M34" s="36">
        <v>2</v>
      </c>
      <c r="N34" s="4" t="s">
        <v>312</v>
      </c>
      <c r="P34" s="52">
        <v>30</v>
      </c>
      <c r="Q34" s="53">
        <v>50</v>
      </c>
      <c r="R34" s="4"/>
      <c r="S34" s="4"/>
    </row>
    <row r="35" spans="1:19" x14ac:dyDescent="0.25">
      <c r="A35" s="2" t="s">
        <v>352</v>
      </c>
      <c r="B35" s="7" t="s">
        <v>25</v>
      </c>
      <c r="C35" s="6" t="s">
        <v>322</v>
      </c>
      <c r="D35" s="3" t="s">
        <v>1292</v>
      </c>
      <c r="E35" s="36">
        <f t="shared" si="0"/>
        <v>1</v>
      </c>
      <c r="F35" s="35">
        <f t="shared" si="3"/>
        <v>1</v>
      </c>
      <c r="G35" s="4" t="str">
        <f t="shared" si="1"/>
        <v/>
      </c>
      <c r="H35" s="4"/>
      <c r="I35" s="62">
        <f>IFERROR(IF(AND(P35&gt;Q35,P35=200),3,IF(OR(P35&gt;=300,Q35&gt;=300),"IT",_xlfn.XLOOKUP(MAX(P35:Q35),codetabel!$A:$A,codetabel!E:E))),"")</f>
        <v>1</v>
      </c>
      <c r="J35" s="33"/>
      <c r="K35" s="41" t="str">
        <f t="shared" si="2"/>
        <v xml:space="preserve"> </v>
      </c>
      <c r="L35" s="41"/>
      <c r="M35" s="36">
        <v>1</v>
      </c>
      <c r="N35" s="4" t="s">
        <v>312</v>
      </c>
      <c r="P35" s="52">
        <v>30</v>
      </c>
      <c r="Q35" s="53">
        <v>30</v>
      </c>
      <c r="R35" s="4"/>
      <c r="S35" s="4"/>
    </row>
    <row r="36" spans="1:19" x14ac:dyDescent="0.25">
      <c r="A36" s="2" t="s">
        <v>354</v>
      </c>
      <c r="B36" s="7" t="s">
        <v>1340</v>
      </c>
      <c r="C36" s="5"/>
      <c r="D36" s="3" t="s">
        <v>355</v>
      </c>
      <c r="E36" s="36">
        <f t="shared" si="0"/>
        <v>1</v>
      </c>
      <c r="F36" s="35">
        <f t="shared" si="3"/>
        <v>1</v>
      </c>
      <c r="G36" s="4" t="str">
        <f t="shared" si="1"/>
        <v/>
      </c>
      <c r="H36" s="4"/>
      <c r="I36" s="62">
        <f>IFERROR(IF(AND(P36&gt;Q36,P36=200),3,IF(OR(P36&gt;=300,Q36&gt;=300),"IT",_xlfn.XLOOKUP(MAX(P36:Q36),codetabel!$A:$A,codetabel!E:E))),"")</f>
        <v>1</v>
      </c>
      <c r="J36" s="33"/>
      <c r="K36" s="41" t="str">
        <f t="shared" si="2"/>
        <v xml:space="preserve"> </v>
      </c>
      <c r="L36" s="41"/>
      <c r="M36" s="36">
        <v>1</v>
      </c>
      <c r="N36" s="4" t="s">
        <v>312</v>
      </c>
      <c r="P36" s="52">
        <v>30</v>
      </c>
      <c r="Q36" s="53">
        <v>30</v>
      </c>
      <c r="R36" s="4"/>
      <c r="S36" s="4"/>
    </row>
    <row r="37" spans="1:19" x14ac:dyDescent="0.25">
      <c r="A37" s="2" t="s">
        <v>356</v>
      </c>
      <c r="B37" s="7" t="s">
        <v>356</v>
      </c>
      <c r="C37" s="6" t="s">
        <v>308</v>
      </c>
      <c r="D37" s="3" t="s">
        <v>1225</v>
      </c>
      <c r="E37" s="36" t="str">
        <f t="shared" si="0"/>
        <v/>
      </c>
      <c r="F37" s="35" t="str">
        <f t="shared" si="3"/>
        <v/>
      </c>
      <c r="G37" s="4" t="str">
        <f t="shared" si="1"/>
        <v/>
      </c>
      <c r="H37" s="4"/>
      <c r="I37" s="62" t="str">
        <f>IFERROR(IF(AND(P37&gt;Q37,P37=200),3,IF(OR(P37&gt;=300,Q37&gt;=300),"IT",_xlfn.XLOOKUP(MAX(P37:Q37),codetabel!$A:$A,codetabel!E:E))),"")</f>
        <v/>
      </c>
      <c r="J37" s="33"/>
      <c r="K37" s="41" t="str">
        <f t="shared" si="2"/>
        <v/>
      </c>
      <c r="L37" s="41"/>
      <c r="M37" s="36"/>
      <c r="N37" s="4"/>
      <c r="P37" s="52"/>
      <c r="Q37" s="53"/>
      <c r="R37" s="4"/>
      <c r="S37" s="4"/>
    </row>
    <row r="38" spans="1:19" x14ac:dyDescent="0.25">
      <c r="A38" s="2" t="s">
        <v>356</v>
      </c>
      <c r="B38" s="7" t="s">
        <v>356</v>
      </c>
      <c r="C38" s="6" t="s">
        <v>308</v>
      </c>
      <c r="D38" s="3" t="s">
        <v>357</v>
      </c>
      <c r="E38" s="36" t="str">
        <f t="shared" si="0"/>
        <v/>
      </c>
      <c r="F38" s="35" t="str">
        <f t="shared" si="3"/>
        <v/>
      </c>
      <c r="G38" s="4" t="str">
        <f t="shared" si="1"/>
        <v/>
      </c>
      <c r="H38" s="4"/>
      <c r="I38" s="62" t="str">
        <f>IFERROR(IF(AND(P38&gt;Q38,P38=200),3,IF(OR(P38&gt;=300,Q38&gt;=300),"IT",_xlfn.XLOOKUP(MAX(P38:Q38),codetabel!$A:$A,codetabel!E:E))),"")</f>
        <v/>
      </c>
      <c r="J38" s="33"/>
      <c r="K38" s="41" t="str">
        <f t="shared" si="2"/>
        <v/>
      </c>
      <c r="L38" s="41"/>
      <c r="M38" s="36"/>
      <c r="N38" s="4"/>
      <c r="P38" s="52"/>
      <c r="Q38" s="53"/>
      <c r="R38" s="4"/>
      <c r="S38" s="4"/>
    </row>
    <row r="39" spans="1:19" x14ac:dyDescent="0.25">
      <c r="A39" s="2" t="s">
        <v>358</v>
      </c>
      <c r="B39" s="7" t="s">
        <v>213</v>
      </c>
      <c r="C39" s="5"/>
      <c r="D39" s="3" t="s">
        <v>359</v>
      </c>
      <c r="E39" s="36">
        <f t="shared" si="0"/>
        <v>2</v>
      </c>
      <c r="F39" s="35" t="str">
        <f t="shared" si="3"/>
        <v>FM</v>
      </c>
      <c r="G39" s="4" t="str">
        <f t="shared" si="1"/>
        <v/>
      </c>
      <c r="H39" s="4"/>
      <c r="I39" s="62">
        <f>IFERROR(IF(AND(P39&gt;Q39,P39=200),3,IF(OR(P39&gt;=300,Q39&gt;=300),"IT",_xlfn.XLOOKUP(MAX(P39:Q39),codetabel!$A:$A,codetabel!E:E))),"")</f>
        <v>2</v>
      </c>
      <c r="J39" s="33"/>
      <c r="K39" s="41" t="str">
        <f t="shared" si="2"/>
        <v xml:space="preserve"> </v>
      </c>
      <c r="L39" s="41"/>
      <c r="M39" s="36">
        <v>1</v>
      </c>
      <c r="N39" s="4" t="s">
        <v>312</v>
      </c>
      <c r="P39" s="52">
        <v>10</v>
      </c>
      <c r="Q39" s="53">
        <v>50</v>
      </c>
      <c r="R39" s="4"/>
      <c r="S39" s="4"/>
    </row>
    <row r="40" spans="1:19" x14ac:dyDescent="0.25">
      <c r="A40" s="2" t="s">
        <v>360</v>
      </c>
      <c r="B40" s="7" t="s">
        <v>26</v>
      </c>
      <c r="C40" s="6" t="s">
        <v>308</v>
      </c>
      <c r="D40" s="3" t="s">
        <v>1225</v>
      </c>
      <c r="E40" s="36" t="str">
        <f t="shared" si="0"/>
        <v/>
      </c>
      <c r="F40" s="35" t="str">
        <f t="shared" si="3"/>
        <v/>
      </c>
      <c r="G40" s="4" t="str">
        <f t="shared" si="1"/>
        <v/>
      </c>
      <c r="H40" s="4"/>
      <c r="I40" s="62" t="str">
        <f>IFERROR(IF(AND(P40&gt;Q40,P40=200),3,IF(OR(P40&gt;=300,Q40&gt;=300),"IT",_xlfn.XLOOKUP(MAX(P40:Q40),codetabel!$A:$A,codetabel!E:E))),"")</f>
        <v/>
      </c>
      <c r="J40" s="33"/>
      <c r="K40" s="41" t="str">
        <f t="shared" si="2"/>
        <v/>
      </c>
      <c r="L40" s="41"/>
      <c r="M40" s="36"/>
      <c r="N40" s="4"/>
      <c r="P40" s="52"/>
      <c r="Q40" s="53"/>
      <c r="R40" s="4"/>
      <c r="S40" s="4"/>
    </row>
    <row r="41" spans="1:19" x14ac:dyDescent="0.25">
      <c r="A41" s="2" t="s">
        <v>360</v>
      </c>
      <c r="B41" s="7" t="s">
        <v>26</v>
      </c>
      <c r="C41" s="6" t="s">
        <v>308</v>
      </c>
      <c r="D41" s="3" t="s">
        <v>361</v>
      </c>
      <c r="E41" s="36" t="str">
        <f t="shared" si="0"/>
        <v/>
      </c>
      <c r="F41" s="35" t="str">
        <f t="shared" si="3"/>
        <v/>
      </c>
      <c r="G41" s="4" t="str">
        <f t="shared" si="1"/>
        <v/>
      </c>
      <c r="H41" s="4"/>
      <c r="I41" s="62" t="str">
        <f>IFERROR(IF(AND(P41&gt;Q41,P41=200),3,IF(OR(P41&gt;=300,Q41&gt;=300),"IT",_xlfn.XLOOKUP(MAX(P41:Q41),codetabel!$A:$A,codetabel!E:E))),"")</f>
        <v/>
      </c>
      <c r="J41" s="33"/>
      <c r="K41" s="41" t="str">
        <f t="shared" si="2"/>
        <v/>
      </c>
      <c r="L41" s="41"/>
      <c r="M41" s="36"/>
      <c r="N41" s="4"/>
      <c r="P41" s="52"/>
      <c r="Q41" s="53"/>
      <c r="R41" s="4"/>
      <c r="S41" s="4"/>
    </row>
    <row r="42" spans="1:19" x14ac:dyDescent="0.25">
      <c r="A42" s="2" t="s">
        <v>362</v>
      </c>
      <c r="B42" s="7" t="s">
        <v>1341</v>
      </c>
      <c r="C42" s="5"/>
      <c r="D42" s="3" t="s">
        <v>363</v>
      </c>
      <c r="E42" s="36">
        <f t="shared" si="0"/>
        <v>3</v>
      </c>
      <c r="F42" s="35">
        <f t="shared" si="3"/>
        <v>3</v>
      </c>
      <c r="G42" s="4" t="str">
        <f t="shared" si="1"/>
        <v/>
      </c>
      <c r="H42" s="4" t="s">
        <v>1237</v>
      </c>
      <c r="I42" s="62">
        <f>IFERROR(IF(AND(P42&gt;Q42,P42=200),3,IF(OR(P42&gt;=300,Q42&gt;=300),"IT",_xlfn.XLOOKUP(MAX(P42:Q42),codetabel!$A:$A,codetabel!E:E))),"")</f>
        <v>3</v>
      </c>
      <c r="J42" s="33"/>
      <c r="K42" s="41" t="str">
        <f t="shared" si="2"/>
        <v xml:space="preserve"> </v>
      </c>
      <c r="L42" s="41"/>
      <c r="M42" s="36">
        <v>2</v>
      </c>
      <c r="N42" s="4" t="s">
        <v>312</v>
      </c>
      <c r="P42" s="52">
        <v>100</v>
      </c>
      <c r="Q42" s="53">
        <v>100</v>
      </c>
      <c r="R42" s="4"/>
      <c r="S42" s="4" t="s">
        <v>1237</v>
      </c>
    </row>
    <row r="43" spans="1:19" x14ac:dyDescent="0.25">
      <c r="A43" s="2" t="s">
        <v>365</v>
      </c>
      <c r="B43" s="7" t="s">
        <v>1342</v>
      </c>
      <c r="C43" s="5"/>
      <c r="D43" s="3" t="s">
        <v>366</v>
      </c>
      <c r="E43" s="36">
        <f t="shared" si="0"/>
        <v>2</v>
      </c>
      <c r="F43" s="35">
        <f t="shared" si="3"/>
        <v>2</v>
      </c>
      <c r="G43" s="4" t="str">
        <f t="shared" si="1"/>
        <v/>
      </c>
      <c r="H43" s="4"/>
      <c r="I43" s="62">
        <f>IFERROR(IF(AND(P43&gt;Q43,P43=200),3,IF(OR(P43&gt;=300,Q43&gt;=300),"IT",_xlfn.XLOOKUP(MAX(P43:Q43),codetabel!$A:$A,codetabel!E:E))),"")</f>
        <v>2</v>
      </c>
      <c r="J43" s="33"/>
      <c r="K43" s="41" t="str">
        <f t="shared" si="2"/>
        <v xml:space="preserve"> </v>
      </c>
      <c r="L43" s="41"/>
      <c r="M43" s="36">
        <v>1</v>
      </c>
      <c r="N43" s="4" t="s">
        <v>312</v>
      </c>
      <c r="P43" s="52">
        <v>50</v>
      </c>
      <c r="Q43" s="53">
        <v>50</v>
      </c>
      <c r="R43" s="4"/>
      <c r="S43" s="4"/>
    </row>
    <row r="44" spans="1:19" x14ac:dyDescent="0.25">
      <c r="A44" s="2" t="s">
        <v>367</v>
      </c>
      <c r="B44" s="7" t="s">
        <v>27</v>
      </c>
      <c r="C44" s="6" t="s">
        <v>314</v>
      </c>
      <c r="D44" s="3" t="s">
        <v>368</v>
      </c>
      <c r="E44" s="36" t="str">
        <f t="shared" si="0"/>
        <v/>
      </c>
      <c r="F44" s="35" t="str">
        <f t="shared" si="3"/>
        <v/>
      </c>
      <c r="G44" s="4" t="str">
        <f t="shared" si="1"/>
        <v/>
      </c>
      <c r="H44" s="4"/>
      <c r="I44" s="62" t="str">
        <f>IFERROR(IF(AND(P44&gt;Q44,P44=200),3,IF(OR(P44&gt;=300,Q44&gt;=300),"IT",_xlfn.XLOOKUP(MAX(P44:Q44),codetabel!$A:$A,codetabel!E:E))),"")</f>
        <v/>
      </c>
      <c r="J44" s="33"/>
      <c r="K44" s="41" t="str">
        <f t="shared" si="2"/>
        <v/>
      </c>
      <c r="L44" s="41"/>
      <c r="M44" s="36"/>
      <c r="N44" s="4"/>
      <c r="P44" s="52"/>
      <c r="Q44" s="53"/>
      <c r="R44" s="4"/>
      <c r="S44" s="4"/>
    </row>
    <row r="45" spans="1:19" x14ac:dyDescent="0.25">
      <c r="A45" s="2" t="s">
        <v>367</v>
      </c>
      <c r="B45" s="7" t="s">
        <v>27</v>
      </c>
      <c r="C45" s="6" t="s">
        <v>316</v>
      </c>
      <c r="D45" s="3" t="s">
        <v>369</v>
      </c>
      <c r="E45" s="36">
        <f t="shared" si="0"/>
        <v>2</v>
      </c>
      <c r="F45" s="35">
        <f t="shared" si="3"/>
        <v>3</v>
      </c>
      <c r="G45" s="4" t="str">
        <f t="shared" si="1"/>
        <v/>
      </c>
      <c r="H45" s="4"/>
      <c r="I45" s="62">
        <f>IFERROR(IF(AND(P45&gt;Q45,P45=200),3,IF(OR(P45&gt;=300,Q45&gt;=300),"IT",_xlfn.XLOOKUP(MAX(P45:Q45),codetabel!$A:$A,codetabel!E:E))),"")</f>
        <v>3</v>
      </c>
      <c r="J45" s="33"/>
      <c r="K45" s="41" t="str">
        <f t="shared" si="2"/>
        <v xml:space="preserve"> </v>
      </c>
      <c r="L45" s="41"/>
      <c r="M45" s="36">
        <v>1</v>
      </c>
      <c r="N45" s="4" t="s">
        <v>312</v>
      </c>
      <c r="P45" s="52">
        <v>100</v>
      </c>
      <c r="Q45" s="53">
        <v>50</v>
      </c>
      <c r="R45" s="4"/>
      <c r="S45" s="4"/>
    </row>
    <row r="46" spans="1:19" x14ac:dyDescent="0.25">
      <c r="A46" s="2" t="s">
        <v>367</v>
      </c>
      <c r="B46" s="7" t="s">
        <v>27</v>
      </c>
      <c r="C46" s="6" t="s">
        <v>318</v>
      </c>
      <c r="D46" s="3" t="s">
        <v>370</v>
      </c>
      <c r="E46" s="36">
        <f t="shared" si="0"/>
        <v>2</v>
      </c>
      <c r="F46" s="35">
        <f t="shared" si="3"/>
        <v>2</v>
      </c>
      <c r="G46" s="4" t="str">
        <f t="shared" si="1"/>
        <v/>
      </c>
      <c r="H46" s="4"/>
      <c r="I46" s="62">
        <f>IFERROR(IF(AND(P46&gt;Q46,P46=200),3,IF(OR(P46&gt;=300,Q46&gt;=300),"IT",_xlfn.XLOOKUP(MAX(P46:Q46),codetabel!$A:$A,codetabel!E:E))),"")</f>
        <v>2</v>
      </c>
      <c r="J46" s="33"/>
      <c r="K46" s="41" t="str">
        <f t="shared" si="2"/>
        <v xml:space="preserve"> </v>
      </c>
      <c r="L46" s="41"/>
      <c r="M46" s="36">
        <v>1</v>
      </c>
      <c r="N46" s="4" t="s">
        <v>312</v>
      </c>
      <c r="P46" s="52">
        <v>50</v>
      </c>
      <c r="Q46" s="53">
        <v>50</v>
      </c>
      <c r="R46" s="4"/>
      <c r="S46" s="4"/>
    </row>
    <row r="47" spans="1:19" x14ac:dyDescent="0.25">
      <c r="A47" s="2" t="s">
        <v>371</v>
      </c>
      <c r="B47" s="7" t="s">
        <v>28</v>
      </c>
      <c r="C47" s="6" t="s">
        <v>308</v>
      </c>
      <c r="D47" s="3" t="s">
        <v>1225</v>
      </c>
      <c r="E47" s="36" t="str">
        <f t="shared" si="0"/>
        <v/>
      </c>
      <c r="F47" s="35" t="str">
        <f t="shared" si="3"/>
        <v/>
      </c>
      <c r="G47" s="4" t="str">
        <f t="shared" si="1"/>
        <v/>
      </c>
      <c r="H47" s="4"/>
      <c r="I47" s="62" t="str">
        <f>IFERROR(IF(AND(P47&gt;Q47,P47=200),3,IF(OR(P47&gt;=300,Q47&gt;=300),"IT",_xlfn.XLOOKUP(MAX(P47:Q47),codetabel!$A:$A,codetabel!E:E))),"")</f>
        <v/>
      </c>
      <c r="J47" s="33"/>
      <c r="K47" s="41" t="str">
        <f t="shared" si="2"/>
        <v/>
      </c>
      <c r="L47" s="41"/>
      <c r="M47" s="36"/>
      <c r="N47" s="4"/>
      <c r="P47" s="52"/>
      <c r="Q47" s="53"/>
      <c r="R47" s="4"/>
      <c r="S47" s="4"/>
    </row>
    <row r="48" spans="1:19" x14ac:dyDescent="0.25">
      <c r="A48" s="2" t="s">
        <v>371</v>
      </c>
      <c r="B48" s="7" t="s">
        <v>28</v>
      </c>
      <c r="C48" s="6" t="s">
        <v>308</v>
      </c>
      <c r="D48" s="3" t="s">
        <v>372</v>
      </c>
      <c r="E48" s="36" t="str">
        <f t="shared" si="0"/>
        <v/>
      </c>
      <c r="F48" s="35" t="str">
        <f t="shared" si="3"/>
        <v/>
      </c>
      <c r="G48" s="4" t="str">
        <f t="shared" si="1"/>
        <v/>
      </c>
      <c r="H48" s="4"/>
      <c r="I48" s="62" t="str">
        <f>IFERROR(IF(AND(P48&gt;Q48,P48=200),3,IF(OR(P48&gt;=300,Q48&gt;=300),"IT",_xlfn.XLOOKUP(MAX(P48:Q48),codetabel!$A:$A,codetabel!E:E))),"")</f>
        <v/>
      </c>
      <c r="J48" s="33"/>
      <c r="K48" s="41" t="str">
        <f t="shared" si="2"/>
        <v/>
      </c>
      <c r="L48" s="41"/>
      <c r="M48" s="36"/>
      <c r="N48" s="4"/>
      <c r="P48" s="52"/>
      <c r="Q48" s="53"/>
      <c r="R48" s="4"/>
      <c r="S48" s="4"/>
    </row>
    <row r="49" spans="1:19" x14ac:dyDescent="0.25">
      <c r="A49" s="2" t="s">
        <v>373</v>
      </c>
      <c r="B49" s="7" t="s">
        <v>29</v>
      </c>
      <c r="C49" s="5"/>
      <c r="D49" s="3" t="s">
        <v>374</v>
      </c>
      <c r="E49" s="36">
        <f t="shared" si="0"/>
        <v>3</v>
      </c>
      <c r="F49" s="35">
        <f t="shared" si="3"/>
        <v>2</v>
      </c>
      <c r="G49" s="4" t="str">
        <f t="shared" si="1"/>
        <v/>
      </c>
      <c r="H49" s="4"/>
      <c r="I49" s="62">
        <f>IFERROR(IF(AND(P49&gt;Q49,P49=200),3,IF(OR(P49&gt;=300,Q49&gt;=300),"IT",_xlfn.XLOOKUP(MAX(P49:Q49),codetabel!$A:$A,codetabel!E:E))),"")</f>
        <v>3</v>
      </c>
      <c r="J49" s="33"/>
      <c r="K49" s="41" t="str">
        <f t="shared" si="2"/>
        <v xml:space="preserve"> </v>
      </c>
      <c r="L49" s="41"/>
      <c r="M49" s="36">
        <v>2</v>
      </c>
      <c r="N49" s="4" t="s">
        <v>312</v>
      </c>
      <c r="P49" s="52">
        <v>50</v>
      </c>
      <c r="Q49" s="53">
        <v>100</v>
      </c>
      <c r="R49" s="4"/>
      <c r="S49" s="4"/>
    </row>
    <row r="50" spans="1:19" x14ac:dyDescent="0.25">
      <c r="A50" s="2" t="s">
        <v>375</v>
      </c>
      <c r="B50" s="7" t="s">
        <v>30</v>
      </c>
      <c r="C50" s="6" t="s">
        <v>308</v>
      </c>
      <c r="D50" s="3" t="s">
        <v>1225</v>
      </c>
      <c r="E50" s="36" t="str">
        <f t="shared" si="0"/>
        <v/>
      </c>
      <c r="F50" s="35" t="str">
        <f t="shared" si="3"/>
        <v/>
      </c>
      <c r="G50" s="4" t="str">
        <f t="shared" si="1"/>
        <v/>
      </c>
      <c r="H50" s="4"/>
      <c r="I50" s="62" t="str">
        <f>IFERROR(IF(AND(P50&gt;Q50,P50=200),3,IF(OR(P50&gt;=300,Q50&gt;=300),"IT",_xlfn.XLOOKUP(MAX(P50:Q50),codetabel!$A:$A,codetabel!E:E))),"")</f>
        <v/>
      </c>
      <c r="J50" s="33"/>
      <c r="K50" s="41" t="str">
        <f t="shared" si="2"/>
        <v/>
      </c>
      <c r="L50" s="41"/>
      <c r="M50" s="36"/>
      <c r="N50" s="4"/>
      <c r="P50" s="52"/>
      <c r="Q50" s="53"/>
      <c r="R50" s="4"/>
      <c r="S50" s="4"/>
    </row>
    <row r="51" spans="1:19" x14ac:dyDescent="0.25">
      <c r="A51" s="2" t="s">
        <v>375</v>
      </c>
      <c r="B51" s="7" t="s">
        <v>30</v>
      </c>
      <c r="C51" s="6" t="s">
        <v>308</v>
      </c>
      <c r="D51" s="3" t="s">
        <v>376</v>
      </c>
      <c r="E51" s="36" t="str">
        <f t="shared" si="0"/>
        <v/>
      </c>
      <c r="F51" s="35" t="str">
        <f t="shared" si="3"/>
        <v/>
      </c>
      <c r="G51" s="4" t="str">
        <f t="shared" si="1"/>
        <v/>
      </c>
      <c r="H51" s="4"/>
      <c r="I51" s="62" t="str">
        <f>IFERROR(IF(AND(P51&gt;Q51,P51=200),3,IF(OR(P51&gt;=300,Q51&gt;=300),"IT",_xlfn.XLOOKUP(MAX(P51:Q51),codetabel!$A:$A,codetabel!E:E))),"")</f>
        <v/>
      </c>
      <c r="J51" s="33"/>
      <c r="K51" s="41" t="str">
        <f t="shared" si="2"/>
        <v/>
      </c>
      <c r="L51" s="41"/>
      <c r="M51" s="36"/>
      <c r="N51" s="4"/>
      <c r="P51" s="52"/>
      <c r="Q51" s="53"/>
      <c r="R51" s="4"/>
      <c r="S51" s="4"/>
    </row>
    <row r="52" spans="1:19" x14ac:dyDescent="0.25">
      <c r="A52" s="2" t="s">
        <v>377</v>
      </c>
      <c r="B52" s="7" t="s">
        <v>31</v>
      </c>
      <c r="C52" s="6" t="s">
        <v>314</v>
      </c>
      <c r="D52" s="3" t="s">
        <v>378</v>
      </c>
      <c r="E52" s="36" t="str">
        <f t="shared" si="0"/>
        <v/>
      </c>
      <c r="F52" s="35" t="str">
        <f t="shared" si="3"/>
        <v/>
      </c>
      <c r="G52" s="4" t="str">
        <f t="shared" si="1"/>
        <v/>
      </c>
      <c r="H52" s="4"/>
      <c r="I52" s="62" t="str">
        <f>IFERROR(IF(AND(P52&gt;Q52,P52=200),3,IF(OR(P52&gt;=300,Q52&gt;=300),"IT",_xlfn.XLOOKUP(MAX(P52:Q52),codetabel!$A:$A,codetabel!E:E))),"")</f>
        <v/>
      </c>
      <c r="J52" s="33"/>
      <c r="K52" s="41" t="str">
        <f t="shared" si="2"/>
        <v/>
      </c>
      <c r="L52" s="41"/>
      <c r="M52" s="36"/>
      <c r="N52" s="4"/>
      <c r="P52" s="52"/>
      <c r="Q52" s="53"/>
      <c r="R52" s="4"/>
      <c r="S52" s="4"/>
    </row>
    <row r="53" spans="1:19" x14ac:dyDescent="0.25">
      <c r="A53" s="2" t="s">
        <v>377</v>
      </c>
      <c r="B53" s="7" t="s">
        <v>32</v>
      </c>
      <c r="C53" s="6" t="s">
        <v>316</v>
      </c>
      <c r="D53" s="3" t="s">
        <v>379</v>
      </c>
      <c r="E53" s="36">
        <f t="shared" si="0"/>
        <v>4</v>
      </c>
      <c r="F53" s="35">
        <f t="shared" si="3"/>
        <v>3</v>
      </c>
      <c r="G53" s="4" t="str">
        <f t="shared" si="1"/>
        <v/>
      </c>
      <c r="H53" s="4" t="s">
        <v>1237</v>
      </c>
      <c r="I53" s="62">
        <f>IFERROR(IF(AND(P53&gt;Q53,P53=200),3,IF(OR(P53&gt;=300,Q53&gt;=300),"IT",_xlfn.XLOOKUP(MAX(P53:Q53),codetabel!$A:$A,codetabel!E:E))),"")</f>
        <v>4</v>
      </c>
      <c r="J53" s="33"/>
      <c r="K53" s="41" t="str">
        <f t="shared" si="2"/>
        <v xml:space="preserve"> </v>
      </c>
      <c r="L53" s="41"/>
      <c r="M53" s="36">
        <v>1</v>
      </c>
      <c r="N53" s="4" t="s">
        <v>312</v>
      </c>
      <c r="P53" s="52">
        <v>100</v>
      </c>
      <c r="Q53" s="53">
        <v>200</v>
      </c>
      <c r="R53" s="4"/>
      <c r="S53" s="4" t="s">
        <v>1237</v>
      </c>
    </row>
    <row r="54" spans="1:19" x14ac:dyDescent="0.25">
      <c r="A54" s="2" t="s">
        <v>377</v>
      </c>
      <c r="B54" s="7" t="s">
        <v>33</v>
      </c>
      <c r="C54" s="6" t="s">
        <v>318</v>
      </c>
      <c r="D54" s="3" t="s">
        <v>1331</v>
      </c>
      <c r="E54" s="36" t="str">
        <f t="shared" si="0"/>
        <v>IT</v>
      </c>
      <c r="F54" s="35">
        <f t="shared" si="3"/>
        <v>1</v>
      </c>
      <c r="G54" s="4" t="str">
        <f t="shared" si="1"/>
        <v/>
      </c>
      <c r="H54" s="4" t="s">
        <v>1237</v>
      </c>
      <c r="I54" s="62" t="str">
        <f>IFERROR(IF(AND(P54&gt;Q54,P54=200),3,IF(OR(P54&gt;=300,Q54&gt;=300),"IT",_xlfn.XLOOKUP(MAX(P54:Q54),codetabel!$A:$A,codetabel!E:E))),"")</f>
        <v>IT</v>
      </c>
      <c r="J54" s="33"/>
      <c r="K54" s="41" t="str">
        <f t="shared" si="2"/>
        <v xml:space="preserve"> </v>
      </c>
      <c r="L54" s="41"/>
      <c r="M54" s="36">
        <v>1</v>
      </c>
      <c r="N54" s="4" t="s">
        <v>312</v>
      </c>
      <c r="O54" s="26" t="s">
        <v>1369</v>
      </c>
      <c r="P54" s="52">
        <v>30</v>
      </c>
      <c r="Q54" s="53">
        <v>500</v>
      </c>
      <c r="R54" s="4"/>
      <c r="S54" s="4" t="s">
        <v>1237</v>
      </c>
    </row>
    <row r="55" spans="1:19" x14ac:dyDescent="0.25">
      <c r="A55" s="2" t="s">
        <v>377</v>
      </c>
      <c r="B55" s="7" t="s">
        <v>33</v>
      </c>
      <c r="C55" s="6" t="s">
        <v>320</v>
      </c>
      <c r="D55" s="3" t="s">
        <v>1332</v>
      </c>
      <c r="E55" s="36" t="str">
        <f t="shared" si="0"/>
        <v>IT</v>
      </c>
      <c r="F55" s="35">
        <f t="shared" si="3"/>
        <v>2</v>
      </c>
      <c r="G55" s="4" t="str">
        <f t="shared" si="1"/>
        <v>GPP</v>
      </c>
      <c r="H55" s="4" t="s">
        <v>1237</v>
      </c>
      <c r="I55" s="62" t="str">
        <f>IFERROR(IF(AND(P55&gt;Q55,P55=200),3,IF(OR(P55&gt;=300,Q55&gt;=300),"IT",_xlfn.XLOOKUP(MAX(P55:Q55),codetabel!$A:$A,codetabel!E:E))),"")</f>
        <v>IT</v>
      </c>
      <c r="J55" s="33"/>
      <c r="K55" s="41" t="str">
        <f t="shared" si="2"/>
        <v xml:space="preserve"> </v>
      </c>
      <c r="L55" s="41"/>
      <c r="M55" s="36">
        <v>1</v>
      </c>
      <c r="N55" s="4" t="s">
        <v>312</v>
      </c>
      <c r="O55" s="26" t="s">
        <v>1369</v>
      </c>
      <c r="P55" s="52">
        <v>50</v>
      </c>
      <c r="Q55" s="53">
        <v>700</v>
      </c>
      <c r="R55" s="4" t="s">
        <v>303</v>
      </c>
      <c r="S55" s="4" t="s">
        <v>1237</v>
      </c>
    </row>
    <row r="56" spans="1:19" x14ac:dyDescent="0.25">
      <c r="A56" s="2" t="s">
        <v>380</v>
      </c>
      <c r="B56" s="7" t="s">
        <v>28</v>
      </c>
      <c r="C56" s="6" t="s">
        <v>308</v>
      </c>
      <c r="D56" s="3" t="s">
        <v>1225</v>
      </c>
      <c r="E56" s="36" t="str">
        <f t="shared" si="0"/>
        <v/>
      </c>
      <c r="F56" s="35" t="str">
        <f t="shared" si="3"/>
        <v/>
      </c>
      <c r="G56" s="4" t="str">
        <f t="shared" si="1"/>
        <v/>
      </c>
      <c r="H56" s="4"/>
      <c r="I56" s="62" t="str">
        <f>IFERROR(IF(AND(P56&gt;Q56,P56=200),3,IF(OR(P56&gt;=300,Q56&gt;=300),"IT",_xlfn.XLOOKUP(MAX(P56:Q56),codetabel!$A:$A,codetabel!E:E))),"")</f>
        <v/>
      </c>
      <c r="J56" s="33"/>
      <c r="K56" s="41" t="str">
        <f t="shared" si="2"/>
        <v/>
      </c>
      <c r="L56" s="41"/>
      <c r="M56" s="36"/>
      <c r="N56" s="4"/>
      <c r="P56" s="52"/>
      <c r="Q56" s="53"/>
      <c r="R56" s="4"/>
      <c r="S56" s="4"/>
    </row>
    <row r="57" spans="1:19" x14ac:dyDescent="0.25">
      <c r="A57" s="2" t="s">
        <v>380</v>
      </c>
      <c r="B57" s="7" t="s">
        <v>28</v>
      </c>
      <c r="C57" s="6" t="s">
        <v>308</v>
      </c>
      <c r="D57" s="3" t="s">
        <v>381</v>
      </c>
      <c r="E57" s="36" t="str">
        <f t="shared" si="0"/>
        <v/>
      </c>
      <c r="F57" s="35" t="str">
        <f t="shared" si="3"/>
        <v/>
      </c>
      <c r="G57" s="4" t="str">
        <f t="shared" si="1"/>
        <v/>
      </c>
      <c r="H57" s="4"/>
      <c r="I57" s="62" t="str">
        <f>IFERROR(IF(AND(P57&gt;Q57,P57=200),3,IF(OR(P57&gt;=300,Q57&gt;=300),"IT",_xlfn.XLOOKUP(MAX(P57:Q57),codetabel!$A:$A,codetabel!E:E))),"")</f>
        <v/>
      </c>
      <c r="J57" s="33"/>
      <c r="K57" s="41" t="str">
        <f t="shared" si="2"/>
        <v/>
      </c>
      <c r="L57" s="41"/>
      <c r="M57" s="36"/>
      <c r="N57" s="4"/>
      <c r="P57" s="52"/>
      <c r="Q57" s="53"/>
      <c r="R57" s="4"/>
      <c r="S57" s="4"/>
    </row>
    <row r="58" spans="1:19" x14ac:dyDescent="0.25">
      <c r="A58" s="2" t="s">
        <v>382</v>
      </c>
      <c r="B58" s="7" t="s">
        <v>34</v>
      </c>
      <c r="C58" s="6" t="s">
        <v>314</v>
      </c>
      <c r="D58" s="3" t="s">
        <v>383</v>
      </c>
      <c r="E58" s="36" t="str">
        <f t="shared" si="0"/>
        <v/>
      </c>
      <c r="F58" s="35" t="str">
        <f t="shared" si="3"/>
        <v/>
      </c>
      <c r="G58" s="4" t="str">
        <f t="shared" si="1"/>
        <v/>
      </c>
      <c r="H58" s="4"/>
      <c r="I58" s="62" t="str">
        <f>IFERROR(IF(AND(P58&gt;Q58,P58=200),3,IF(OR(P58&gt;=300,Q58&gt;=300),"IT",_xlfn.XLOOKUP(MAX(P58:Q58),codetabel!$A:$A,codetabel!E:E))),"")</f>
        <v/>
      </c>
      <c r="J58" s="33"/>
      <c r="K58" s="41" t="str">
        <f t="shared" si="2"/>
        <v/>
      </c>
      <c r="L58" s="41"/>
      <c r="M58" s="36"/>
      <c r="N58" s="4"/>
      <c r="P58" s="52"/>
      <c r="Q58" s="53"/>
      <c r="R58" s="4"/>
      <c r="S58" s="4"/>
    </row>
    <row r="59" spans="1:19" x14ac:dyDescent="0.25">
      <c r="A59" s="2" t="s">
        <v>382</v>
      </c>
      <c r="B59" s="7" t="s">
        <v>34</v>
      </c>
      <c r="C59" s="6" t="s">
        <v>316</v>
      </c>
      <c r="D59" s="3" t="s">
        <v>384</v>
      </c>
      <c r="E59" s="36">
        <f t="shared" si="0"/>
        <v>4</v>
      </c>
      <c r="F59" s="35" t="str">
        <f t="shared" si="3"/>
        <v>FM</v>
      </c>
      <c r="G59" s="4" t="str">
        <f t="shared" si="1"/>
        <v/>
      </c>
      <c r="H59" s="4"/>
      <c r="I59" s="62">
        <f>IFERROR(IF(AND(P59&gt;Q59,P59=200),3,IF(OR(P59&gt;=300,Q59&gt;=300),"IT",_xlfn.XLOOKUP(MAX(P59:Q59),codetabel!$A:$A,codetabel!E:E))),"")</f>
        <v>4</v>
      </c>
      <c r="J59" s="33"/>
      <c r="K59" s="41" t="str">
        <f t="shared" si="2"/>
        <v xml:space="preserve"> </v>
      </c>
      <c r="L59" s="41"/>
      <c r="M59" s="36">
        <v>2</v>
      </c>
      <c r="N59" s="4" t="s">
        <v>312</v>
      </c>
      <c r="P59" s="52">
        <v>10</v>
      </c>
      <c r="Q59" s="53">
        <v>200</v>
      </c>
      <c r="R59" s="4"/>
      <c r="S59" s="4"/>
    </row>
    <row r="60" spans="1:19" x14ac:dyDescent="0.25">
      <c r="A60" s="2" t="s">
        <v>382</v>
      </c>
      <c r="B60" s="7" t="s">
        <v>34</v>
      </c>
      <c r="C60" s="6" t="s">
        <v>318</v>
      </c>
      <c r="D60" s="3" t="s">
        <v>385</v>
      </c>
      <c r="E60" s="36" t="str">
        <f t="shared" si="0"/>
        <v>IT</v>
      </c>
      <c r="F60" s="35" t="str">
        <f t="shared" si="3"/>
        <v>FM</v>
      </c>
      <c r="G60" s="4" t="str">
        <f t="shared" si="1"/>
        <v>GPP</v>
      </c>
      <c r="H60" s="4"/>
      <c r="I60" s="62" t="str">
        <f>IFERROR(IF(AND(P60&gt;Q60,P60=200),3,IF(OR(P60&gt;=300,Q60&gt;=300),"IT",_xlfn.XLOOKUP(MAX(P60:Q60),codetabel!$A:$A,codetabel!E:E))),"")</f>
        <v>IT</v>
      </c>
      <c r="J60" s="33"/>
      <c r="K60" s="41" t="str">
        <f t="shared" si="2"/>
        <v xml:space="preserve"> </v>
      </c>
      <c r="L60" s="41"/>
      <c r="M60" s="36">
        <v>2</v>
      </c>
      <c r="N60" s="4" t="s">
        <v>312</v>
      </c>
      <c r="P60" s="52">
        <v>10</v>
      </c>
      <c r="Q60" s="53">
        <v>700</v>
      </c>
      <c r="R60" s="4" t="s">
        <v>303</v>
      </c>
      <c r="S60" s="4"/>
    </row>
    <row r="61" spans="1:19" x14ac:dyDescent="0.25">
      <c r="A61" s="2" t="s">
        <v>386</v>
      </c>
      <c r="B61" s="7" t="s">
        <v>1343</v>
      </c>
      <c r="C61" s="5"/>
      <c r="D61" s="3" t="s">
        <v>387</v>
      </c>
      <c r="E61" s="36">
        <f t="shared" si="0"/>
        <v>3</v>
      </c>
      <c r="F61" s="35">
        <f t="shared" si="3"/>
        <v>2</v>
      </c>
      <c r="G61" s="4" t="str">
        <f t="shared" si="1"/>
        <v/>
      </c>
      <c r="H61" s="4"/>
      <c r="I61" s="62">
        <f>IFERROR(IF(AND(P61&gt;Q61,P61=200),3,IF(OR(P61&gt;=300,Q61&gt;=300),"IT",_xlfn.XLOOKUP(MAX(P61:Q61),codetabel!$A:$A,codetabel!E:E))),"")</f>
        <v>3</v>
      </c>
      <c r="J61" s="33"/>
      <c r="K61" s="41" t="str">
        <f t="shared" si="2"/>
        <v xml:space="preserve"> </v>
      </c>
      <c r="L61" s="41"/>
      <c r="M61" s="36">
        <v>2</v>
      </c>
      <c r="N61" s="4" t="s">
        <v>312</v>
      </c>
      <c r="P61" s="52">
        <v>50</v>
      </c>
      <c r="Q61" s="53">
        <v>100</v>
      </c>
      <c r="R61" s="4"/>
      <c r="S61" s="4"/>
    </row>
    <row r="62" spans="1:19" x14ac:dyDescent="0.25">
      <c r="A62" s="2" t="s">
        <v>388</v>
      </c>
      <c r="B62" s="7" t="s">
        <v>1344</v>
      </c>
      <c r="C62" s="5"/>
      <c r="D62" s="3" t="s">
        <v>389</v>
      </c>
      <c r="E62" s="36" t="str">
        <f t="shared" si="0"/>
        <v>IT</v>
      </c>
      <c r="F62" s="35" t="str">
        <f t="shared" si="3"/>
        <v>FM</v>
      </c>
      <c r="G62" s="4" t="str">
        <f t="shared" si="1"/>
        <v/>
      </c>
      <c r="H62" s="4"/>
      <c r="I62" s="62" t="str">
        <f>IFERROR(IF(AND(P62&gt;Q62,P62=200),3,IF(OR(P62&gt;=300,Q62&gt;=300),"IT",_xlfn.XLOOKUP(MAX(P62:Q62),codetabel!$A:$A,codetabel!E:E))),"")</f>
        <v>IT</v>
      </c>
      <c r="J62" s="33"/>
      <c r="K62" s="41" t="str">
        <f t="shared" si="2"/>
        <v xml:space="preserve"> </v>
      </c>
      <c r="L62" s="41"/>
      <c r="M62" s="36">
        <v>3</v>
      </c>
      <c r="N62" s="4" t="s">
        <v>312</v>
      </c>
      <c r="O62" s="51" t="s">
        <v>1369</v>
      </c>
      <c r="P62" s="52">
        <v>10</v>
      </c>
      <c r="Q62" s="53">
        <v>500</v>
      </c>
      <c r="R62" s="4"/>
      <c r="S62" s="4"/>
    </row>
    <row r="63" spans="1:19" x14ac:dyDescent="0.25">
      <c r="A63" s="2" t="s">
        <v>390</v>
      </c>
      <c r="B63" s="7" t="s">
        <v>286</v>
      </c>
      <c r="C63" s="6" t="s">
        <v>308</v>
      </c>
      <c r="D63" s="3" t="s">
        <v>1225</v>
      </c>
      <c r="E63" s="36" t="str">
        <f t="shared" si="0"/>
        <v/>
      </c>
      <c r="F63" s="35" t="str">
        <f t="shared" si="3"/>
        <v/>
      </c>
      <c r="G63" s="4" t="str">
        <f t="shared" si="1"/>
        <v/>
      </c>
      <c r="H63" s="4"/>
      <c r="I63" s="62" t="str">
        <f>IFERROR(IF(AND(P63&gt;Q63,P63=200),3,IF(OR(P63&gt;=300,Q63&gt;=300),"IT",_xlfn.XLOOKUP(MAX(P63:Q63),codetabel!$A:$A,codetabel!E:E))),"")</f>
        <v/>
      </c>
      <c r="J63" s="33"/>
      <c r="K63" s="41" t="str">
        <f t="shared" si="2"/>
        <v/>
      </c>
      <c r="L63" s="41"/>
      <c r="M63" s="36"/>
      <c r="N63" s="4"/>
      <c r="P63" s="52"/>
      <c r="Q63" s="53"/>
      <c r="R63" s="4"/>
      <c r="S63" s="4"/>
    </row>
    <row r="64" spans="1:19" x14ac:dyDescent="0.25">
      <c r="A64" s="2" t="s">
        <v>390</v>
      </c>
      <c r="B64" s="7" t="s">
        <v>286</v>
      </c>
      <c r="C64" s="6" t="s">
        <v>308</v>
      </c>
      <c r="D64" s="3" t="s">
        <v>391</v>
      </c>
      <c r="E64" s="36" t="str">
        <f t="shared" si="0"/>
        <v/>
      </c>
      <c r="F64" s="35" t="str">
        <f t="shared" si="3"/>
        <v/>
      </c>
      <c r="G64" s="4" t="str">
        <f t="shared" si="1"/>
        <v/>
      </c>
      <c r="H64" s="4"/>
      <c r="I64" s="62" t="str">
        <f>IFERROR(IF(AND(P64&gt;Q64,P64=200),3,IF(OR(P64&gt;=300,Q64&gt;=300),"IT",_xlfn.XLOOKUP(MAX(P64:Q64),codetabel!$A:$A,codetabel!E:E))),"")</f>
        <v/>
      </c>
      <c r="J64" s="33"/>
      <c r="K64" s="41" t="str">
        <f t="shared" si="2"/>
        <v/>
      </c>
      <c r="L64" s="41"/>
      <c r="M64" s="36"/>
      <c r="N64" s="4"/>
      <c r="P64" s="52"/>
      <c r="Q64" s="53"/>
      <c r="R64" s="4"/>
      <c r="S64" s="4"/>
    </row>
    <row r="65" spans="1:19" x14ac:dyDescent="0.25">
      <c r="A65" s="2" t="s">
        <v>392</v>
      </c>
      <c r="B65" s="7" t="s">
        <v>285</v>
      </c>
      <c r="C65" s="6" t="s">
        <v>314</v>
      </c>
      <c r="D65" s="3" t="s">
        <v>393</v>
      </c>
      <c r="E65" s="36" t="str">
        <f t="shared" si="0"/>
        <v/>
      </c>
      <c r="F65" s="35" t="str">
        <f t="shared" si="3"/>
        <v/>
      </c>
      <c r="G65" s="4" t="str">
        <f t="shared" si="1"/>
        <v/>
      </c>
      <c r="H65" s="4"/>
      <c r="I65" s="62" t="str">
        <f>IFERROR(IF(AND(P65&gt;Q65,P65=200),3,IF(OR(P65&gt;=300,Q65&gt;=300),"IT",_xlfn.XLOOKUP(MAX(P65:Q65),codetabel!$A:$A,codetabel!E:E))),"")</f>
        <v/>
      </c>
      <c r="J65" s="33"/>
      <c r="K65" s="41" t="str">
        <f t="shared" si="2"/>
        <v/>
      </c>
      <c r="L65" s="41"/>
      <c r="M65" s="36"/>
      <c r="N65" s="4"/>
      <c r="P65" s="52"/>
      <c r="Q65" s="53"/>
      <c r="R65" s="4"/>
      <c r="S65" s="4"/>
    </row>
    <row r="66" spans="1:19" x14ac:dyDescent="0.25">
      <c r="A66" s="2" t="s">
        <v>392</v>
      </c>
      <c r="B66" s="7" t="s">
        <v>285</v>
      </c>
      <c r="C66" s="6" t="s">
        <v>316</v>
      </c>
      <c r="D66" s="3" t="s">
        <v>394</v>
      </c>
      <c r="E66" s="36">
        <f t="shared" si="0"/>
        <v>3</v>
      </c>
      <c r="F66" s="35">
        <f t="shared" si="3"/>
        <v>3</v>
      </c>
      <c r="G66" s="4" t="str">
        <f t="shared" si="1"/>
        <v/>
      </c>
      <c r="H66" s="4" t="s">
        <v>1237</v>
      </c>
      <c r="I66" s="62">
        <f>IFERROR(IF(AND(P66&gt;Q66,P66=200),3,IF(OR(P66&gt;=300,Q66&gt;=300),"IT",_xlfn.XLOOKUP(MAX(P66:Q66),codetabel!$A:$A,codetabel!E:E))),"")</f>
        <v>3</v>
      </c>
      <c r="J66" s="33"/>
      <c r="K66" s="41" t="str">
        <f t="shared" si="2"/>
        <v xml:space="preserve"> </v>
      </c>
      <c r="L66" s="41"/>
      <c r="M66" s="36">
        <v>2</v>
      </c>
      <c r="N66" s="4" t="s">
        <v>312</v>
      </c>
      <c r="P66" s="52">
        <v>100</v>
      </c>
      <c r="Q66" s="53">
        <v>100</v>
      </c>
      <c r="R66" s="4"/>
      <c r="S66" s="4" t="s">
        <v>1237</v>
      </c>
    </row>
    <row r="67" spans="1:19" x14ac:dyDescent="0.25">
      <c r="A67" s="2" t="s">
        <v>392</v>
      </c>
      <c r="B67" s="7" t="s">
        <v>35</v>
      </c>
      <c r="C67" s="6" t="s">
        <v>318</v>
      </c>
      <c r="D67" s="3" t="s">
        <v>395</v>
      </c>
      <c r="E67" s="36">
        <f t="shared" si="0"/>
        <v>3</v>
      </c>
      <c r="F67" s="35" t="str">
        <f t="shared" si="3"/>
        <v>IT</v>
      </c>
      <c r="G67" s="4" t="str">
        <f t="shared" si="1"/>
        <v/>
      </c>
      <c r="H67" s="4"/>
      <c r="I67" s="62" t="str">
        <f>IFERROR(IF(AND(P67&gt;Q67,P67=200),3,IF(OR(P67&gt;=300,Q67&gt;=300),"IT",_xlfn.XLOOKUP(MAX(P67:Q67),codetabel!$A:$A,codetabel!E:E))),"")</f>
        <v>IT</v>
      </c>
      <c r="J67" s="33"/>
      <c r="K67" s="41" t="str">
        <f t="shared" si="2"/>
        <v xml:space="preserve"> </v>
      </c>
      <c r="L67" s="41"/>
      <c r="M67" s="36">
        <v>2</v>
      </c>
      <c r="N67" s="4" t="s">
        <v>312</v>
      </c>
      <c r="P67" s="52">
        <v>700</v>
      </c>
      <c r="Q67" s="53">
        <v>100</v>
      </c>
      <c r="R67" s="4"/>
      <c r="S67" s="4"/>
    </row>
    <row r="68" spans="1:19" x14ac:dyDescent="0.25">
      <c r="A68" s="2" t="s">
        <v>392</v>
      </c>
      <c r="B68" s="7" t="s">
        <v>35</v>
      </c>
      <c r="C68" s="6" t="s">
        <v>320</v>
      </c>
      <c r="D68" s="3" t="s">
        <v>396</v>
      </c>
      <c r="E68" s="36">
        <f t="shared" ref="E68:E131" si="4">IF(Q68="","",IF(Q68&lt;=10,"FM",IF(Q68&lt;=30,1,IF(Q68&lt;=50,2,IF(Q68&lt;=100,3,IF(Q68&lt;=200,4,IF(Q68&gt;=300,"IT","")))))))</f>
        <v>3</v>
      </c>
      <c r="F68" s="35" t="str">
        <f t="shared" si="3"/>
        <v>IT</v>
      </c>
      <c r="G68" s="4" t="str">
        <f t="shared" ref="G68:G131" si="5">IF(R68="Z","GPP","")</f>
        <v/>
      </c>
      <c r="H68" s="4" t="s">
        <v>1237</v>
      </c>
      <c r="I68" s="62" t="str">
        <f>IFERROR(IF(AND(P68&gt;Q68,P68=200),3,IF(OR(P68&gt;=300,Q68&gt;=300),"IT",_xlfn.XLOOKUP(MAX(P68:Q68),codetabel!$A:$A,codetabel!E:E))),"")</f>
        <v>IT</v>
      </c>
      <c r="J68" s="33"/>
      <c r="K68" s="41" t="str">
        <f t="shared" ref="K68:K131" si="6">IF(F68="","",IF(AND(F68="FM",OR(E68="FM",E68=1)),"JA"," "))</f>
        <v xml:space="preserve"> </v>
      </c>
      <c r="L68" s="41"/>
      <c r="M68" s="36">
        <v>2</v>
      </c>
      <c r="N68" s="4" t="s">
        <v>312</v>
      </c>
      <c r="P68" s="52">
        <v>300</v>
      </c>
      <c r="Q68" s="53">
        <v>100</v>
      </c>
      <c r="R68" s="4"/>
      <c r="S68" s="4" t="s">
        <v>1237</v>
      </c>
    </row>
    <row r="69" spans="1:19" x14ac:dyDescent="0.25">
      <c r="A69" s="2" t="s">
        <v>392</v>
      </c>
      <c r="B69" s="7" t="s">
        <v>35</v>
      </c>
      <c r="C69" s="6" t="s">
        <v>322</v>
      </c>
      <c r="D69" s="3" t="s">
        <v>1293</v>
      </c>
      <c r="E69" s="36">
        <f t="shared" si="4"/>
        <v>3</v>
      </c>
      <c r="F69" s="35">
        <f t="shared" ref="F69:F132" si="7">IF(P69="","",IF(P69&lt;=10,"FM",IF(P69&lt;=30,1,IF(P69&lt;=50,2,IF(P69&lt;=100,3,IF(P69&lt;=200,3,IF(P69&gt;=300,"IT","")))))))</f>
        <v>3</v>
      </c>
      <c r="G69" s="4" t="str">
        <f t="shared" si="5"/>
        <v/>
      </c>
      <c r="H69" s="4" t="s">
        <v>1237</v>
      </c>
      <c r="I69" s="62">
        <f>IFERROR(IF(AND(P69&gt;Q69,P69=200),3,IF(OR(P69&gt;=300,Q69&gt;=300),"IT",_xlfn.XLOOKUP(MAX(P69:Q69),codetabel!$A:$A,codetabel!E:E))),"")</f>
        <v>3</v>
      </c>
      <c r="J69" s="33"/>
      <c r="K69" s="41" t="str">
        <f t="shared" si="6"/>
        <v xml:space="preserve"> </v>
      </c>
      <c r="L69" s="41"/>
      <c r="M69" s="36">
        <v>2</v>
      </c>
      <c r="N69" s="4" t="s">
        <v>312</v>
      </c>
      <c r="P69" s="52">
        <v>100</v>
      </c>
      <c r="Q69" s="53">
        <v>100</v>
      </c>
      <c r="R69" s="4"/>
      <c r="S69" s="4" t="s">
        <v>1237</v>
      </c>
    </row>
    <row r="70" spans="1:19" x14ac:dyDescent="0.25">
      <c r="A70" s="2" t="s">
        <v>392</v>
      </c>
      <c r="B70" s="7" t="s">
        <v>35</v>
      </c>
      <c r="C70" s="6" t="s">
        <v>324</v>
      </c>
      <c r="D70" s="3" t="s">
        <v>1295</v>
      </c>
      <c r="E70" s="36">
        <f t="shared" si="4"/>
        <v>2</v>
      </c>
      <c r="F70" s="35">
        <f t="shared" si="7"/>
        <v>2</v>
      </c>
      <c r="G70" s="4" t="str">
        <f t="shared" si="5"/>
        <v/>
      </c>
      <c r="H70" s="4"/>
      <c r="I70" s="62">
        <f>IFERROR(IF(AND(P70&gt;Q70,P70=200),3,IF(OR(P70&gt;=300,Q70&gt;=300),"IT",_xlfn.XLOOKUP(MAX(P70:Q70),codetabel!$A:$A,codetabel!E:E))),"")</f>
        <v>2</v>
      </c>
      <c r="J70" s="33"/>
      <c r="K70" s="41" t="str">
        <f t="shared" si="6"/>
        <v xml:space="preserve"> </v>
      </c>
      <c r="L70" s="41"/>
      <c r="M70" s="36">
        <v>1</v>
      </c>
      <c r="N70" s="4" t="s">
        <v>312</v>
      </c>
      <c r="P70" s="52">
        <v>50</v>
      </c>
      <c r="Q70" s="53">
        <v>50</v>
      </c>
      <c r="R70" s="4"/>
      <c r="S70" s="4"/>
    </row>
    <row r="71" spans="1:19" x14ac:dyDescent="0.25">
      <c r="A71" s="2" t="s">
        <v>392</v>
      </c>
      <c r="B71" s="7" t="s">
        <v>35</v>
      </c>
      <c r="C71" s="6" t="s">
        <v>326</v>
      </c>
      <c r="D71" s="3" t="s">
        <v>1294</v>
      </c>
      <c r="E71" s="36">
        <f t="shared" si="4"/>
        <v>2</v>
      </c>
      <c r="F71" s="35">
        <f t="shared" si="7"/>
        <v>1</v>
      </c>
      <c r="G71" s="4" t="str">
        <f t="shared" si="5"/>
        <v/>
      </c>
      <c r="H71" s="4"/>
      <c r="I71" s="62">
        <f>IFERROR(IF(AND(P71&gt;Q71,P71=200),3,IF(OR(P71&gt;=300,Q71&gt;=300),"IT",_xlfn.XLOOKUP(MAX(P71:Q71),codetabel!$A:$A,codetabel!E:E))),"")</f>
        <v>2</v>
      </c>
      <c r="J71" s="33"/>
      <c r="K71" s="41" t="str">
        <f t="shared" si="6"/>
        <v xml:space="preserve"> </v>
      </c>
      <c r="L71" s="41"/>
      <c r="M71" s="36">
        <v>1</v>
      </c>
      <c r="N71" s="4" t="s">
        <v>312</v>
      </c>
      <c r="P71" s="52">
        <v>30</v>
      </c>
      <c r="Q71" s="53">
        <v>50</v>
      </c>
      <c r="R71" s="4"/>
      <c r="S71" s="4"/>
    </row>
    <row r="72" spans="1:19" x14ac:dyDescent="0.25">
      <c r="A72" s="2" t="s">
        <v>392</v>
      </c>
      <c r="B72" s="7" t="s">
        <v>285</v>
      </c>
      <c r="C72" s="6" t="s">
        <v>328</v>
      </c>
      <c r="D72" s="3" t="s">
        <v>397</v>
      </c>
      <c r="E72" s="36">
        <f t="shared" si="4"/>
        <v>2</v>
      </c>
      <c r="F72" s="35">
        <f t="shared" si="7"/>
        <v>2</v>
      </c>
      <c r="G72" s="4" t="str">
        <f t="shared" si="5"/>
        <v/>
      </c>
      <c r="H72" s="4"/>
      <c r="I72" s="62">
        <f>IFERROR(IF(AND(P72&gt;Q72,P72=200),3,IF(OR(P72&gt;=300,Q72&gt;=300),"IT",_xlfn.XLOOKUP(MAX(P72:Q72),codetabel!$A:$A,codetabel!E:E))),"")</f>
        <v>2</v>
      </c>
      <c r="J72" s="33"/>
      <c r="K72" s="41" t="str">
        <f t="shared" si="6"/>
        <v xml:space="preserve"> </v>
      </c>
      <c r="L72" s="41"/>
      <c r="M72" s="36">
        <v>1</v>
      </c>
      <c r="N72" s="4" t="s">
        <v>312</v>
      </c>
      <c r="P72" s="52">
        <v>50</v>
      </c>
      <c r="Q72" s="53">
        <v>50</v>
      </c>
      <c r="R72" s="4"/>
      <c r="S72" s="4"/>
    </row>
    <row r="73" spans="1:19" x14ac:dyDescent="0.25">
      <c r="A73" s="2" t="s">
        <v>392</v>
      </c>
      <c r="B73" s="7" t="s">
        <v>36</v>
      </c>
      <c r="C73" s="6" t="s">
        <v>398</v>
      </c>
      <c r="D73" s="3" t="s">
        <v>1239</v>
      </c>
      <c r="E73" s="36">
        <f t="shared" si="4"/>
        <v>2</v>
      </c>
      <c r="F73" s="35">
        <f t="shared" si="7"/>
        <v>2</v>
      </c>
      <c r="G73" s="4" t="str">
        <f t="shared" si="5"/>
        <v/>
      </c>
      <c r="H73" s="4"/>
      <c r="I73" s="62">
        <f>IFERROR(IF(AND(P73&gt;Q73,P73=200),3,IF(OR(P73&gt;=300,Q73&gt;=300),"IT",_xlfn.XLOOKUP(MAX(P73:Q73),codetabel!$A:$A,codetabel!E:E))),"")</f>
        <v>2</v>
      </c>
      <c r="J73" s="33"/>
      <c r="K73" s="41" t="str">
        <f t="shared" si="6"/>
        <v xml:space="preserve"> </v>
      </c>
      <c r="L73" s="41"/>
      <c r="M73" s="36">
        <v>2</v>
      </c>
      <c r="N73" s="4" t="s">
        <v>312</v>
      </c>
      <c r="P73" s="52">
        <v>50</v>
      </c>
      <c r="Q73" s="53">
        <v>50</v>
      </c>
      <c r="R73" s="4"/>
      <c r="S73" s="4"/>
    </row>
    <row r="74" spans="1:19" x14ac:dyDescent="0.25">
      <c r="A74" s="2" t="s">
        <v>399</v>
      </c>
      <c r="B74" s="7" t="s">
        <v>287</v>
      </c>
      <c r="C74" s="6" t="s">
        <v>314</v>
      </c>
      <c r="D74" s="3" t="s">
        <v>400</v>
      </c>
      <c r="E74" s="36" t="str">
        <f t="shared" si="4"/>
        <v/>
      </c>
      <c r="F74" s="35" t="str">
        <f t="shared" si="7"/>
        <v/>
      </c>
      <c r="G74" s="4" t="str">
        <f t="shared" si="5"/>
        <v/>
      </c>
      <c r="H74" s="4"/>
      <c r="I74" s="62" t="str">
        <f>IFERROR(IF(AND(P74&gt;Q74,P74=200),3,IF(OR(P74&gt;=300,Q74&gt;=300),"IT",_xlfn.XLOOKUP(MAX(P74:Q74),codetabel!$A:$A,codetabel!E:E))),"")</f>
        <v/>
      </c>
      <c r="J74" s="33"/>
      <c r="K74" s="41" t="str">
        <f t="shared" si="6"/>
        <v/>
      </c>
      <c r="L74" s="41"/>
      <c r="M74" s="36"/>
      <c r="N74" s="4"/>
      <c r="P74" s="52"/>
      <c r="Q74" s="53"/>
      <c r="R74" s="4"/>
      <c r="S74" s="4"/>
    </row>
    <row r="75" spans="1:19" x14ac:dyDescent="0.25">
      <c r="A75" s="2" t="s">
        <v>399</v>
      </c>
      <c r="B75" s="7" t="s">
        <v>287</v>
      </c>
      <c r="C75" s="6" t="s">
        <v>316</v>
      </c>
      <c r="D75" s="3" t="s">
        <v>401</v>
      </c>
      <c r="E75" s="36">
        <f t="shared" si="4"/>
        <v>4</v>
      </c>
      <c r="F75" s="35" t="str">
        <f t="shared" si="7"/>
        <v>IT</v>
      </c>
      <c r="G75" s="4" t="str">
        <f t="shared" si="5"/>
        <v/>
      </c>
      <c r="H75" s="4"/>
      <c r="I75" s="62" t="str">
        <f>IFERROR(IF(AND(P75&gt;Q75,P75=200),3,IF(OR(P75&gt;=300,Q75&gt;=300),"IT",_xlfn.XLOOKUP(MAX(P75:Q75),codetabel!$A:$A,codetabel!E:E))),"")</f>
        <v>IT</v>
      </c>
      <c r="J75" s="33"/>
      <c r="K75" s="41" t="str">
        <f t="shared" si="6"/>
        <v xml:space="preserve"> </v>
      </c>
      <c r="L75" s="41"/>
      <c r="M75" s="36">
        <v>2</v>
      </c>
      <c r="N75" s="4" t="s">
        <v>312</v>
      </c>
      <c r="P75" s="52">
        <v>700</v>
      </c>
      <c r="Q75" s="53">
        <v>200</v>
      </c>
      <c r="R75" s="4"/>
      <c r="S75" s="4"/>
    </row>
    <row r="76" spans="1:19" x14ac:dyDescent="0.25">
      <c r="A76" s="2" t="s">
        <v>399</v>
      </c>
      <c r="B76" s="7" t="s">
        <v>287</v>
      </c>
      <c r="C76" s="6" t="s">
        <v>318</v>
      </c>
      <c r="D76" s="3" t="s">
        <v>402</v>
      </c>
      <c r="E76" s="36">
        <f t="shared" si="4"/>
        <v>3</v>
      </c>
      <c r="F76" s="35">
        <f t="shared" si="7"/>
        <v>3</v>
      </c>
      <c r="G76" s="4" t="str">
        <f t="shared" si="5"/>
        <v/>
      </c>
      <c r="H76" s="4"/>
      <c r="I76" s="62">
        <f>IFERROR(IF(AND(P76&gt;Q76,P76=200),3,IF(OR(P76&gt;=300,Q76&gt;=300),"IT",_xlfn.XLOOKUP(MAX(P76:Q76),codetabel!$A:$A,codetabel!E:E))),"")</f>
        <v>3</v>
      </c>
      <c r="J76" s="33"/>
      <c r="K76" s="41" t="str">
        <f t="shared" si="6"/>
        <v xml:space="preserve"> </v>
      </c>
      <c r="L76" s="41"/>
      <c r="M76" s="36">
        <v>2</v>
      </c>
      <c r="N76" s="4" t="s">
        <v>312</v>
      </c>
      <c r="P76" s="52">
        <v>200</v>
      </c>
      <c r="Q76" s="53">
        <v>100</v>
      </c>
      <c r="R76" s="4"/>
      <c r="S76" s="4"/>
    </row>
    <row r="77" spans="1:19" x14ac:dyDescent="0.25">
      <c r="A77" s="2" t="s">
        <v>399</v>
      </c>
      <c r="B77" s="7" t="s">
        <v>287</v>
      </c>
      <c r="C77" s="6" t="s">
        <v>320</v>
      </c>
      <c r="D77" s="3" t="s">
        <v>403</v>
      </c>
      <c r="E77" s="36">
        <f t="shared" si="4"/>
        <v>2</v>
      </c>
      <c r="F77" s="35" t="str">
        <f t="shared" si="7"/>
        <v>IT</v>
      </c>
      <c r="G77" s="4" t="str">
        <f t="shared" si="5"/>
        <v/>
      </c>
      <c r="H77" s="4"/>
      <c r="I77" s="62" t="str">
        <f>IFERROR(IF(AND(P77&gt;Q77,P77=200),3,IF(OR(P77&gt;=300,Q77&gt;=300),"IT",_xlfn.XLOOKUP(MAX(P77:Q77),codetabel!$A:$A,codetabel!E:E))),"")</f>
        <v>IT</v>
      </c>
      <c r="J77" s="33"/>
      <c r="K77" s="41" t="str">
        <f t="shared" si="6"/>
        <v xml:space="preserve"> </v>
      </c>
      <c r="L77" s="41"/>
      <c r="M77" s="36">
        <v>1</v>
      </c>
      <c r="N77" s="4" t="s">
        <v>312</v>
      </c>
      <c r="P77" s="52">
        <v>300</v>
      </c>
      <c r="Q77" s="53">
        <v>50</v>
      </c>
      <c r="R77" s="4"/>
      <c r="S77" s="4"/>
    </row>
    <row r="78" spans="1:19" x14ac:dyDescent="0.25">
      <c r="A78" s="2" t="s">
        <v>399</v>
      </c>
      <c r="B78" s="7" t="s">
        <v>287</v>
      </c>
      <c r="C78" s="6" t="s">
        <v>322</v>
      </c>
      <c r="D78" s="3" t="s">
        <v>1296</v>
      </c>
      <c r="E78" s="36">
        <f t="shared" si="4"/>
        <v>2</v>
      </c>
      <c r="F78" s="35" t="str">
        <f t="shared" si="7"/>
        <v>IT</v>
      </c>
      <c r="G78" s="4" t="str">
        <f t="shared" si="5"/>
        <v/>
      </c>
      <c r="H78" s="4"/>
      <c r="I78" s="62" t="str">
        <f>IFERROR(IF(AND(P78&gt;Q78,P78=200),3,IF(OR(P78&gt;=300,Q78&gt;=300),"IT",_xlfn.XLOOKUP(MAX(P78:Q78),codetabel!$A:$A,codetabel!E:E))),"")</f>
        <v>IT</v>
      </c>
      <c r="J78" s="33"/>
      <c r="K78" s="41" t="str">
        <f t="shared" si="6"/>
        <v xml:space="preserve"> </v>
      </c>
      <c r="L78" s="41"/>
      <c r="M78" s="36">
        <v>2</v>
      </c>
      <c r="N78" s="4" t="s">
        <v>312</v>
      </c>
      <c r="P78" s="52">
        <v>300</v>
      </c>
      <c r="Q78" s="53">
        <v>50</v>
      </c>
      <c r="R78" s="4"/>
      <c r="S78" s="4"/>
    </row>
    <row r="79" spans="1:19" x14ac:dyDescent="0.25">
      <c r="A79" s="2" t="s">
        <v>399</v>
      </c>
      <c r="B79" s="7" t="s">
        <v>287</v>
      </c>
      <c r="C79" s="6" t="s">
        <v>324</v>
      </c>
      <c r="D79" s="3" t="s">
        <v>1297</v>
      </c>
      <c r="E79" s="36">
        <f t="shared" si="4"/>
        <v>2</v>
      </c>
      <c r="F79" s="35">
        <f t="shared" si="7"/>
        <v>3</v>
      </c>
      <c r="G79" s="4" t="str">
        <f t="shared" si="5"/>
        <v/>
      </c>
      <c r="H79" s="4"/>
      <c r="I79" s="62">
        <f>IFERROR(IF(AND(P79&gt;Q79,P79=200),3,IF(OR(P79&gt;=300,Q79&gt;=300),"IT",_xlfn.XLOOKUP(MAX(P79:Q79),codetabel!$A:$A,codetabel!E:E))),"")</f>
        <v>3</v>
      </c>
      <c r="J79" s="33"/>
      <c r="K79" s="41" t="str">
        <f t="shared" si="6"/>
        <v xml:space="preserve"> </v>
      </c>
      <c r="L79" s="41"/>
      <c r="M79" s="36">
        <v>1</v>
      </c>
      <c r="N79" s="4" t="s">
        <v>312</v>
      </c>
      <c r="P79" s="52">
        <v>100</v>
      </c>
      <c r="Q79" s="53">
        <v>50</v>
      </c>
      <c r="R79" s="4"/>
      <c r="S79" s="4"/>
    </row>
    <row r="80" spans="1:19" x14ac:dyDescent="0.25">
      <c r="A80" s="2" t="s">
        <v>399</v>
      </c>
      <c r="B80" s="7" t="s">
        <v>287</v>
      </c>
      <c r="C80" s="6" t="s">
        <v>326</v>
      </c>
      <c r="D80" s="3" t="s">
        <v>1298</v>
      </c>
      <c r="E80" s="36">
        <f t="shared" si="4"/>
        <v>1</v>
      </c>
      <c r="F80" s="35">
        <f t="shared" si="7"/>
        <v>2</v>
      </c>
      <c r="G80" s="4" t="str">
        <f t="shared" si="5"/>
        <v/>
      </c>
      <c r="H80" s="4"/>
      <c r="I80" s="62">
        <f>IFERROR(IF(AND(P80&gt;Q80,P80=200),3,IF(OR(P80&gt;=300,Q80&gt;=300),"IT",_xlfn.XLOOKUP(MAX(P80:Q80),codetabel!$A:$A,codetabel!E:E))),"")</f>
        <v>2</v>
      </c>
      <c r="J80" s="33"/>
      <c r="K80" s="41" t="str">
        <f t="shared" si="6"/>
        <v xml:space="preserve"> </v>
      </c>
      <c r="L80" s="41"/>
      <c r="M80" s="36">
        <v>1</v>
      </c>
      <c r="N80" s="4" t="s">
        <v>312</v>
      </c>
      <c r="P80" s="52">
        <v>50</v>
      </c>
      <c r="Q80" s="53">
        <v>30</v>
      </c>
      <c r="R80" s="4"/>
      <c r="S80" s="4"/>
    </row>
    <row r="81" spans="1:19" x14ac:dyDescent="0.25">
      <c r="A81" s="2" t="s">
        <v>404</v>
      </c>
      <c r="B81" s="7" t="s">
        <v>1345</v>
      </c>
      <c r="C81" s="6" t="s">
        <v>314</v>
      </c>
      <c r="D81" s="3" t="s">
        <v>405</v>
      </c>
      <c r="E81" s="36" t="str">
        <f t="shared" si="4"/>
        <v/>
      </c>
      <c r="F81" s="35" t="str">
        <f t="shared" si="7"/>
        <v/>
      </c>
      <c r="G81" s="4" t="str">
        <f t="shared" si="5"/>
        <v/>
      </c>
      <c r="H81" s="4"/>
      <c r="I81" s="62" t="str">
        <f>IFERROR(IF(AND(P81&gt;Q81,P81=200),3,IF(OR(P81&gt;=300,Q81&gt;=300),"IT",_xlfn.XLOOKUP(MAX(P81:Q81),codetabel!$A:$A,codetabel!E:E))),"")</f>
        <v/>
      </c>
      <c r="J81" s="33"/>
      <c r="K81" s="41" t="str">
        <f t="shared" si="6"/>
        <v/>
      </c>
      <c r="L81" s="41"/>
      <c r="M81" s="36"/>
      <c r="N81" s="4"/>
      <c r="P81" s="52"/>
      <c r="Q81" s="53"/>
      <c r="R81" s="4"/>
      <c r="S81" s="4"/>
    </row>
    <row r="82" spans="1:19" x14ac:dyDescent="0.25">
      <c r="A82" s="2" t="s">
        <v>404</v>
      </c>
      <c r="B82" s="7" t="s">
        <v>1345</v>
      </c>
      <c r="C82" s="6" t="s">
        <v>316</v>
      </c>
      <c r="D82" s="3" t="s">
        <v>406</v>
      </c>
      <c r="E82" s="36">
        <f t="shared" si="4"/>
        <v>4</v>
      </c>
      <c r="F82" s="35" t="str">
        <f t="shared" si="7"/>
        <v>IT</v>
      </c>
      <c r="G82" s="4" t="str">
        <f t="shared" si="5"/>
        <v/>
      </c>
      <c r="H82" s="4" t="s">
        <v>1237</v>
      </c>
      <c r="I82" s="62" t="str">
        <f>IFERROR(IF(AND(P82&gt;Q82,P82=200),3,IF(OR(P82&gt;=300,Q82&gt;=300),"IT",_xlfn.XLOOKUP(MAX(P82:Q82),codetabel!$A:$A,codetabel!E:E))),"")</f>
        <v>IT</v>
      </c>
      <c r="J82" s="33"/>
      <c r="K82" s="41" t="str">
        <f t="shared" si="6"/>
        <v xml:space="preserve"> </v>
      </c>
      <c r="L82" s="41"/>
      <c r="M82" s="36">
        <v>2</v>
      </c>
      <c r="N82" s="4" t="s">
        <v>312</v>
      </c>
      <c r="P82" s="52">
        <v>300</v>
      </c>
      <c r="Q82" s="53">
        <v>200</v>
      </c>
      <c r="R82" s="4"/>
      <c r="S82" s="4" t="s">
        <v>1237</v>
      </c>
    </row>
    <row r="83" spans="1:19" x14ac:dyDescent="0.25">
      <c r="A83" s="2" t="s">
        <v>404</v>
      </c>
      <c r="B83" s="7" t="s">
        <v>1345</v>
      </c>
      <c r="C83" s="6" t="s">
        <v>318</v>
      </c>
      <c r="D83" s="3" t="s">
        <v>1330</v>
      </c>
      <c r="E83" s="36">
        <f t="shared" si="4"/>
        <v>2</v>
      </c>
      <c r="F83" s="35">
        <f t="shared" si="7"/>
        <v>2</v>
      </c>
      <c r="G83" s="4" t="str">
        <f t="shared" si="5"/>
        <v/>
      </c>
      <c r="H83" s="4" t="s">
        <v>1237</v>
      </c>
      <c r="I83" s="62">
        <f>IFERROR(IF(AND(P83&gt;Q83,P83=200),3,IF(OR(P83&gt;=300,Q83&gt;=300),"IT",_xlfn.XLOOKUP(MAX(P83:Q83),codetabel!$A:$A,codetabel!E:E))),"")</f>
        <v>2</v>
      </c>
      <c r="J83" s="33"/>
      <c r="K83" s="41" t="str">
        <f t="shared" si="6"/>
        <v xml:space="preserve"> </v>
      </c>
      <c r="L83" s="41"/>
      <c r="M83" s="36">
        <v>1</v>
      </c>
      <c r="N83" s="4" t="s">
        <v>312</v>
      </c>
      <c r="P83" s="52">
        <v>50</v>
      </c>
      <c r="Q83" s="53">
        <v>50</v>
      </c>
      <c r="R83" s="4"/>
      <c r="S83" s="4" t="s">
        <v>1237</v>
      </c>
    </row>
    <row r="84" spans="1:19" x14ac:dyDescent="0.25">
      <c r="A84" s="2" t="s">
        <v>407</v>
      </c>
      <c r="B84" s="8" t="s">
        <v>288</v>
      </c>
      <c r="C84" s="6" t="s">
        <v>314</v>
      </c>
      <c r="D84" s="3" t="s">
        <v>408</v>
      </c>
      <c r="E84" s="36" t="str">
        <f t="shared" si="4"/>
        <v/>
      </c>
      <c r="F84" s="35" t="str">
        <f t="shared" si="7"/>
        <v/>
      </c>
      <c r="G84" s="4" t="str">
        <f t="shared" si="5"/>
        <v/>
      </c>
      <c r="H84" s="4"/>
      <c r="I84" s="62" t="str">
        <f>IFERROR(IF(AND(P84&gt;Q84,P84=200),3,IF(OR(P84&gt;=300,Q84&gt;=300),"IT",_xlfn.XLOOKUP(MAX(P84:Q84),codetabel!$A:$A,codetabel!E:E))),"")</f>
        <v/>
      </c>
      <c r="J84" s="33"/>
      <c r="K84" s="41" t="str">
        <f t="shared" si="6"/>
        <v/>
      </c>
      <c r="L84" s="41"/>
      <c r="M84" s="36"/>
      <c r="N84" s="4"/>
      <c r="P84" s="52"/>
      <c r="Q84" s="53"/>
      <c r="R84" s="4"/>
      <c r="S84" s="4"/>
    </row>
    <row r="85" spans="1:19" x14ac:dyDescent="0.25">
      <c r="A85" s="2" t="s">
        <v>407</v>
      </c>
      <c r="B85" s="7" t="s">
        <v>288</v>
      </c>
      <c r="C85" s="6" t="s">
        <v>316</v>
      </c>
      <c r="D85" s="3" t="s">
        <v>409</v>
      </c>
      <c r="E85" s="36">
        <f t="shared" si="4"/>
        <v>3</v>
      </c>
      <c r="F85" s="35">
        <f t="shared" si="7"/>
        <v>2</v>
      </c>
      <c r="G85" s="4" t="str">
        <f t="shared" si="5"/>
        <v/>
      </c>
      <c r="H85" s="4"/>
      <c r="I85" s="62">
        <f>IFERROR(IF(AND(P85&gt;Q85,P85=200),3,IF(OR(P85&gt;=300,Q85&gt;=300),"IT",_xlfn.XLOOKUP(MAX(P85:Q85),codetabel!$A:$A,codetabel!E:E))),"")</f>
        <v>3</v>
      </c>
      <c r="J85" s="33"/>
      <c r="K85" s="41" t="str">
        <f t="shared" si="6"/>
        <v xml:space="preserve"> </v>
      </c>
      <c r="L85" s="41"/>
      <c r="M85" s="36">
        <v>1</v>
      </c>
      <c r="N85" s="4" t="s">
        <v>312</v>
      </c>
      <c r="P85" s="52">
        <v>50</v>
      </c>
      <c r="Q85" s="53">
        <v>100</v>
      </c>
      <c r="R85" s="4"/>
      <c r="S85" s="4"/>
    </row>
    <row r="86" spans="1:19" x14ac:dyDescent="0.25">
      <c r="A86" s="2" t="s">
        <v>407</v>
      </c>
      <c r="B86" s="8" t="s">
        <v>288</v>
      </c>
      <c r="C86" s="6" t="s">
        <v>318</v>
      </c>
      <c r="D86" s="3" t="s">
        <v>410</v>
      </c>
      <c r="E86" s="36">
        <f t="shared" si="4"/>
        <v>3</v>
      </c>
      <c r="F86" s="35">
        <f t="shared" si="7"/>
        <v>2</v>
      </c>
      <c r="G86" s="4" t="str">
        <f t="shared" si="5"/>
        <v/>
      </c>
      <c r="H86" s="4"/>
      <c r="I86" s="62">
        <f>IFERROR(IF(AND(P86&gt;Q86,P86=200),3,IF(OR(P86&gt;=300,Q86&gt;=300),"IT",_xlfn.XLOOKUP(MAX(P86:Q86),codetabel!$A:$A,codetabel!E:E))),"")</f>
        <v>3</v>
      </c>
      <c r="J86" s="33"/>
      <c r="K86" s="41" t="str">
        <f t="shared" si="6"/>
        <v xml:space="preserve"> </v>
      </c>
      <c r="L86" s="41"/>
      <c r="M86" s="36">
        <v>2</v>
      </c>
      <c r="N86" s="4" t="s">
        <v>312</v>
      </c>
      <c r="P86" s="52">
        <v>50</v>
      </c>
      <c r="Q86" s="53">
        <v>100</v>
      </c>
      <c r="R86" s="4"/>
      <c r="S86" s="4"/>
    </row>
    <row r="87" spans="1:19" x14ac:dyDescent="0.25">
      <c r="A87" s="2" t="s">
        <v>407</v>
      </c>
      <c r="B87" s="8" t="s">
        <v>288</v>
      </c>
      <c r="C87" s="6" t="s">
        <v>320</v>
      </c>
      <c r="D87" s="3" t="s">
        <v>411</v>
      </c>
      <c r="E87" s="36">
        <f t="shared" si="4"/>
        <v>3</v>
      </c>
      <c r="F87" s="35">
        <f t="shared" si="7"/>
        <v>3</v>
      </c>
      <c r="G87" s="4" t="str">
        <f t="shared" si="5"/>
        <v/>
      </c>
      <c r="H87" s="4"/>
      <c r="I87" s="62">
        <f>IFERROR(IF(AND(P87&gt;Q87,P87=200),3,IF(OR(P87&gt;=300,Q87&gt;=300),"IT",_xlfn.XLOOKUP(MAX(P87:Q87),codetabel!$A:$A,codetabel!E:E))),"")</f>
        <v>3</v>
      </c>
      <c r="J87" s="33"/>
      <c r="K87" s="41" t="str">
        <f t="shared" si="6"/>
        <v xml:space="preserve"> </v>
      </c>
      <c r="L87" s="41"/>
      <c r="M87" s="36">
        <v>2</v>
      </c>
      <c r="N87" s="4" t="s">
        <v>312</v>
      </c>
      <c r="P87" s="52">
        <v>100</v>
      </c>
      <c r="Q87" s="53">
        <v>100</v>
      </c>
      <c r="R87" s="4"/>
      <c r="S87" s="4"/>
    </row>
    <row r="88" spans="1:19" x14ac:dyDescent="0.25">
      <c r="A88" s="2" t="s">
        <v>407</v>
      </c>
      <c r="B88" s="8" t="s">
        <v>288</v>
      </c>
      <c r="C88" s="6" t="s">
        <v>322</v>
      </c>
      <c r="D88" s="3" t="s">
        <v>412</v>
      </c>
      <c r="E88" s="36">
        <f t="shared" si="4"/>
        <v>4</v>
      </c>
      <c r="F88" s="35" t="str">
        <f t="shared" si="7"/>
        <v>IT</v>
      </c>
      <c r="G88" s="4" t="str">
        <f t="shared" si="5"/>
        <v/>
      </c>
      <c r="H88" s="4"/>
      <c r="I88" s="62" t="str">
        <f>IFERROR(IF(AND(P88&gt;Q88,P88=200),3,IF(OR(P88&gt;=300,Q88&gt;=300),"IT",_xlfn.XLOOKUP(MAX(P88:Q88),codetabel!$A:$A,codetabel!E:E))),"")</f>
        <v>IT</v>
      </c>
      <c r="J88" s="33"/>
      <c r="K88" s="41" t="str">
        <f t="shared" si="6"/>
        <v xml:space="preserve"> </v>
      </c>
      <c r="L88" s="41"/>
      <c r="M88" s="36">
        <v>2</v>
      </c>
      <c r="N88" s="4" t="s">
        <v>312</v>
      </c>
      <c r="P88" s="52">
        <v>300</v>
      </c>
      <c r="Q88" s="53">
        <v>200</v>
      </c>
      <c r="R88" s="4"/>
      <c r="S88" s="4"/>
    </row>
    <row r="89" spans="1:19" x14ac:dyDescent="0.25">
      <c r="A89" s="2" t="s">
        <v>407</v>
      </c>
      <c r="B89" s="8" t="s">
        <v>288</v>
      </c>
      <c r="C89" s="6" t="s">
        <v>324</v>
      </c>
      <c r="D89" s="3" t="s">
        <v>413</v>
      </c>
      <c r="E89" s="36">
        <f t="shared" si="4"/>
        <v>3</v>
      </c>
      <c r="F89" s="35" t="str">
        <f t="shared" si="7"/>
        <v>IT</v>
      </c>
      <c r="G89" s="4" t="str">
        <f t="shared" si="5"/>
        <v/>
      </c>
      <c r="H89" s="4"/>
      <c r="I89" s="62" t="str">
        <f>IFERROR(IF(AND(P89&gt;Q89,P89=200),3,IF(OR(P89&gt;=300,Q89&gt;=300),"IT",_xlfn.XLOOKUP(MAX(P89:Q89),codetabel!$A:$A,codetabel!E:E))),"")</f>
        <v>IT</v>
      </c>
      <c r="J89" s="33"/>
      <c r="K89" s="41" t="str">
        <f t="shared" si="6"/>
        <v xml:space="preserve"> </v>
      </c>
      <c r="L89" s="41"/>
      <c r="M89" s="36">
        <v>2</v>
      </c>
      <c r="N89" s="4" t="s">
        <v>312</v>
      </c>
      <c r="P89" s="52">
        <v>300</v>
      </c>
      <c r="Q89" s="53">
        <v>100</v>
      </c>
      <c r="R89" s="4"/>
      <c r="S89" s="4"/>
    </row>
    <row r="90" spans="1:19" x14ac:dyDescent="0.25">
      <c r="A90" s="2" t="s">
        <v>414</v>
      </c>
      <c r="B90" s="7" t="s">
        <v>1346</v>
      </c>
      <c r="C90" s="6" t="s">
        <v>314</v>
      </c>
      <c r="D90" s="3" t="s">
        <v>415</v>
      </c>
      <c r="E90" s="36" t="str">
        <f t="shared" si="4"/>
        <v/>
      </c>
      <c r="F90" s="35" t="str">
        <f t="shared" si="7"/>
        <v/>
      </c>
      <c r="G90" s="4" t="str">
        <f t="shared" si="5"/>
        <v/>
      </c>
      <c r="H90" s="4"/>
      <c r="I90" s="62" t="str">
        <f>IFERROR(IF(AND(P90&gt;Q90,P90=200),3,IF(OR(P90&gt;=300,Q90&gt;=300),"IT",_xlfn.XLOOKUP(MAX(P90:Q90),codetabel!$A:$A,codetabel!E:E))),"")</f>
        <v/>
      </c>
      <c r="J90" s="33"/>
      <c r="K90" s="41" t="str">
        <f t="shared" si="6"/>
        <v/>
      </c>
      <c r="L90" s="41"/>
      <c r="M90" s="36"/>
      <c r="N90" s="4"/>
      <c r="P90" s="52"/>
      <c r="Q90" s="53"/>
      <c r="R90" s="4"/>
      <c r="S90" s="4"/>
    </row>
    <row r="91" spans="1:19" x14ac:dyDescent="0.25">
      <c r="A91" s="2" t="s">
        <v>414</v>
      </c>
      <c r="B91" s="7" t="s">
        <v>1346</v>
      </c>
      <c r="C91" s="6" t="s">
        <v>316</v>
      </c>
      <c r="D91" s="3" t="s">
        <v>416</v>
      </c>
      <c r="E91" s="36">
        <f t="shared" si="4"/>
        <v>3</v>
      </c>
      <c r="F91" s="35">
        <f t="shared" si="7"/>
        <v>3</v>
      </c>
      <c r="G91" s="4" t="str">
        <f t="shared" si="5"/>
        <v/>
      </c>
      <c r="H91" s="4" t="s">
        <v>1237</v>
      </c>
      <c r="I91" s="62">
        <f>IFERROR(IF(AND(P91&gt;Q91,P91=200),3,IF(OR(P91&gt;=300,Q91&gt;=300),"IT",_xlfn.XLOOKUP(MAX(P91:Q91),codetabel!$A:$A,codetabel!E:E))),"")</f>
        <v>3</v>
      </c>
      <c r="J91" s="33"/>
      <c r="K91" s="41" t="str">
        <f t="shared" si="6"/>
        <v xml:space="preserve"> </v>
      </c>
      <c r="L91" s="41"/>
      <c r="M91" s="36">
        <v>3</v>
      </c>
      <c r="N91" s="4" t="s">
        <v>312</v>
      </c>
      <c r="P91" s="52">
        <v>200</v>
      </c>
      <c r="Q91" s="53">
        <v>100</v>
      </c>
      <c r="R91" s="4"/>
      <c r="S91" s="4" t="s">
        <v>1237</v>
      </c>
    </row>
    <row r="92" spans="1:19" x14ac:dyDescent="0.25">
      <c r="A92" s="2" t="s">
        <v>414</v>
      </c>
      <c r="B92" s="7" t="s">
        <v>1346</v>
      </c>
      <c r="C92" s="6" t="s">
        <v>318</v>
      </c>
      <c r="D92" s="3" t="s">
        <v>417</v>
      </c>
      <c r="E92" s="36" t="str">
        <f t="shared" si="4"/>
        <v>IT</v>
      </c>
      <c r="F92" s="35" t="str">
        <f t="shared" si="7"/>
        <v>IT</v>
      </c>
      <c r="G92" s="4" t="str">
        <f t="shared" si="5"/>
        <v>GPP</v>
      </c>
      <c r="H92" s="4" t="s">
        <v>1237</v>
      </c>
      <c r="I92" s="62" t="str">
        <f>IFERROR(IF(AND(P92&gt;Q92,P92=200),3,IF(OR(P92&gt;=300,Q92&gt;=300),"IT",_xlfn.XLOOKUP(MAX(P92:Q92),codetabel!$A:$A,codetabel!E:E))),"")</f>
        <v>IT</v>
      </c>
      <c r="J92" s="33"/>
      <c r="K92" s="41" t="str">
        <f t="shared" si="6"/>
        <v xml:space="preserve"> </v>
      </c>
      <c r="L92" s="41"/>
      <c r="M92" s="36">
        <v>3</v>
      </c>
      <c r="N92" s="4" t="s">
        <v>312</v>
      </c>
      <c r="P92" s="52">
        <v>300</v>
      </c>
      <c r="Q92" s="53">
        <v>300</v>
      </c>
      <c r="R92" s="4" t="s">
        <v>303</v>
      </c>
      <c r="S92" s="4" t="s">
        <v>1237</v>
      </c>
    </row>
    <row r="93" spans="1:19" x14ac:dyDescent="0.25">
      <c r="A93" s="2" t="s">
        <v>418</v>
      </c>
      <c r="B93" s="7" t="s">
        <v>1347</v>
      </c>
      <c r="C93" s="6" t="s">
        <v>314</v>
      </c>
      <c r="D93" s="3" t="s">
        <v>419</v>
      </c>
      <c r="E93" s="36" t="str">
        <f t="shared" si="4"/>
        <v/>
      </c>
      <c r="F93" s="35" t="str">
        <f t="shared" si="7"/>
        <v/>
      </c>
      <c r="G93" s="4" t="str">
        <f t="shared" si="5"/>
        <v/>
      </c>
      <c r="H93" s="4"/>
      <c r="I93" s="62" t="str">
        <f>IFERROR(IF(AND(P93&gt;Q93,P93=200),3,IF(OR(P93&gt;=300,Q93&gt;=300),"IT",_xlfn.XLOOKUP(MAX(P93:Q93),codetabel!$A:$A,codetabel!E:E))),"")</f>
        <v/>
      </c>
      <c r="J93" s="33"/>
      <c r="K93" s="41" t="str">
        <f t="shared" si="6"/>
        <v/>
      </c>
      <c r="L93" s="41"/>
      <c r="M93" s="36"/>
      <c r="N93" s="4"/>
      <c r="P93" s="52"/>
      <c r="Q93" s="53"/>
      <c r="R93" s="4"/>
      <c r="S93" s="4"/>
    </row>
    <row r="94" spans="1:19" x14ac:dyDescent="0.25">
      <c r="A94" s="2" t="s">
        <v>418</v>
      </c>
      <c r="B94" s="7" t="s">
        <v>1347</v>
      </c>
      <c r="C94" s="6" t="s">
        <v>316</v>
      </c>
      <c r="D94" s="3" t="s">
        <v>416</v>
      </c>
      <c r="E94" s="36">
        <f t="shared" si="4"/>
        <v>3</v>
      </c>
      <c r="F94" s="35">
        <f t="shared" si="7"/>
        <v>3</v>
      </c>
      <c r="G94" s="4" t="str">
        <f t="shared" si="5"/>
        <v/>
      </c>
      <c r="H94" s="4" t="s">
        <v>1237</v>
      </c>
      <c r="I94" s="62">
        <f>IFERROR(IF(AND(P94&gt;Q94,P94=200),3,IF(OR(P94&gt;=300,Q94&gt;=300),"IT",_xlfn.XLOOKUP(MAX(P94:Q94),codetabel!$A:$A,codetabel!E:E))),"")</f>
        <v>3</v>
      </c>
      <c r="J94" s="33"/>
      <c r="K94" s="41" t="str">
        <f t="shared" si="6"/>
        <v xml:space="preserve"> </v>
      </c>
      <c r="L94" s="41"/>
      <c r="M94" s="36">
        <v>3</v>
      </c>
      <c r="N94" s="4" t="s">
        <v>312</v>
      </c>
      <c r="P94" s="52">
        <v>200</v>
      </c>
      <c r="Q94" s="53">
        <v>100</v>
      </c>
      <c r="R94" s="4"/>
      <c r="S94" s="4" t="s">
        <v>1237</v>
      </c>
    </row>
    <row r="95" spans="1:19" x14ac:dyDescent="0.25">
      <c r="A95" s="2" t="s">
        <v>418</v>
      </c>
      <c r="B95" s="7" t="s">
        <v>1347</v>
      </c>
      <c r="C95" s="6" t="s">
        <v>318</v>
      </c>
      <c r="D95" s="3" t="s">
        <v>417</v>
      </c>
      <c r="E95" s="36" t="str">
        <f t="shared" si="4"/>
        <v>IT</v>
      </c>
      <c r="F95" s="35" t="str">
        <f t="shared" si="7"/>
        <v>IT</v>
      </c>
      <c r="G95" s="4" t="str">
        <f t="shared" si="5"/>
        <v>GPP</v>
      </c>
      <c r="H95" s="4" t="s">
        <v>1237</v>
      </c>
      <c r="I95" s="62" t="str">
        <f>IFERROR(IF(AND(P95&gt;Q95,P95=200),3,IF(OR(P95&gt;=300,Q95&gt;=300),"IT",_xlfn.XLOOKUP(MAX(P95:Q95),codetabel!$A:$A,codetabel!E:E))),"")</f>
        <v>IT</v>
      </c>
      <c r="J95" s="33"/>
      <c r="K95" s="41" t="str">
        <f t="shared" si="6"/>
        <v xml:space="preserve"> </v>
      </c>
      <c r="L95" s="41"/>
      <c r="M95" s="36">
        <v>3</v>
      </c>
      <c r="N95" s="4" t="s">
        <v>312</v>
      </c>
      <c r="P95" s="52">
        <v>300</v>
      </c>
      <c r="Q95" s="53">
        <v>300</v>
      </c>
      <c r="R95" s="4" t="s">
        <v>303</v>
      </c>
      <c r="S95" s="4" t="s">
        <v>1237</v>
      </c>
    </row>
    <row r="96" spans="1:19" x14ac:dyDescent="0.25">
      <c r="A96" s="2" t="s">
        <v>420</v>
      </c>
      <c r="B96" s="7" t="s">
        <v>1348</v>
      </c>
      <c r="C96" s="6" t="s">
        <v>314</v>
      </c>
      <c r="D96" s="3" t="s">
        <v>421</v>
      </c>
      <c r="E96" s="36" t="str">
        <f t="shared" si="4"/>
        <v/>
      </c>
      <c r="F96" s="35" t="str">
        <f t="shared" si="7"/>
        <v/>
      </c>
      <c r="G96" s="4" t="str">
        <f t="shared" si="5"/>
        <v/>
      </c>
      <c r="H96" s="4"/>
      <c r="I96" s="62" t="str">
        <f>IFERROR(IF(AND(P96&gt;Q96,P96=200),3,IF(OR(P96&gt;=300,Q96&gt;=300),"IT",_xlfn.XLOOKUP(MAX(P96:Q96),codetabel!$A:$A,codetabel!E:E))),"")</f>
        <v/>
      </c>
      <c r="J96" s="33"/>
      <c r="K96" s="41" t="str">
        <f t="shared" si="6"/>
        <v/>
      </c>
      <c r="L96" s="41"/>
      <c r="M96" s="36"/>
      <c r="N96" s="4"/>
      <c r="P96" s="52"/>
      <c r="Q96" s="53"/>
      <c r="R96" s="4"/>
      <c r="S96" s="4"/>
    </row>
    <row r="97" spans="1:19" x14ac:dyDescent="0.25">
      <c r="A97" s="2" t="s">
        <v>420</v>
      </c>
      <c r="B97" s="7" t="s">
        <v>1348</v>
      </c>
      <c r="C97" s="6" t="s">
        <v>316</v>
      </c>
      <c r="D97" s="3" t="s">
        <v>416</v>
      </c>
      <c r="E97" s="36">
        <f t="shared" si="4"/>
        <v>4</v>
      </c>
      <c r="F97" s="35">
        <f t="shared" si="7"/>
        <v>3</v>
      </c>
      <c r="G97" s="4" t="str">
        <f t="shared" si="5"/>
        <v/>
      </c>
      <c r="H97" s="4" t="s">
        <v>1237</v>
      </c>
      <c r="I97" s="62">
        <f>IFERROR(IF(AND(P97&gt;Q97,P97=200),3,IF(OR(P97&gt;=300,Q97&gt;=300),"IT",_xlfn.XLOOKUP(MAX(P97:Q97),codetabel!$A:$A,codetabel!E:E))),"")</f>
        <v>4</v>
      </c>
      <c r="J97" s="33"/>
      <c r="K97" s="41" t="str">
        <f t="shared" si="6"/>
        <v xml:space="preserve"> </v>
      </c>
      <c r="L97" s="41"/>
      <c r="M97" s="36">
        <v>3</v>
      </c>
      <c r="N97" s="4" t="s">
        <v>312</v>
      </c>
      <c r="P97" s="52">
        <v>100</v>
      </c>
      <c r="Q97" s="53">
        <v>200</v>
      </c>
      <c r="R97" s="4"/>
      <c r="S97" s="4" t="s">
        <v>1237</v>
      </c>
    </row>
    <row r="98" spans="1:19" x14ac:dyDescent="0.25">
      <c r="A98" s="2" t="s">
        <v>420</v>
      </c>
      <c r="B98" s="7" t="s">
        <v>1348</v>
      </c>
      <c r="C98" s="6" t="s">
        <v>318</v>
      </c>
      <c r="D98" s="3" t="s">
        <v>417</v>
      </c>
      <c r="E98" s="36" t="str">
        <f t="shared" si="4"/>
        <v>IT</v>
      </c>
      <c r="F98" s="35">
        <f t="shared" si="7"/>
        <v>3</v>
      </c>
      <c r="G98" s="4" t="str">
        <f t="shared" si="5"/>
        <v>GPP</v>
      </c>
      <c r="H98" s="4" t="s">
        <v>1237</v>
      </c>
      <c r="I98" s="62" t="str">
        <f>IFERROR(IF(AND(P98&gt;Q98,P98=200),3,IF(OR(P98&gt;=300,Q98&gt;=300),"IT",_xlfn.XLOOKUP(MAX(P98:Q98),codetabel!$A:$A,codetabel!E:E))),"")</f>
        <v>IT</v>
      </c>
      <c r="J98" s="33"/>
      <c r="K98" s="41" t="str">
        <f t="shared" si="6"/>
        <v xml:space="preserve"> </v>
      </c>
      <c r="L98" s="41"/>
      <c r="M98" s="36">
        <v>3</v>
      </c>
      <c r="N98" s="4" t="s">
        <v>312</v>
      </c>
      <c r="P98" s="52">
        <v>200</v>
      </c>
      <c r="Q98" s="53">
        <v>300</v>
      </c>
      <c r="R98" s="4" t="s">
        <v>303</v>
      </c>
      <c r="S98" s="4" t="s">
        <v>1237</v>
      </c>
    </row>
    <row r="99" spans="1:19" x14ac:dyDescent="0.25">
      <c r="A99" s="2" t="s">
        <v>422</v>
      </c>
      <c r="B99" s="7" t="s">
        <v>1349</v>
      </c>
      <c r="C99" s="6" t="s">
        <v>314</v>
      </c>
      <c r="D99" s="3" t="s">
        <v>423</v>
      </c>
      <c r="E99" s="36" t="str">
        <f t="shared" si="4"/>
        <v/>
      </c>
      <c r="F99" s="35" t="str">
        <f t="shared" si="7"/>
        <v/>
      </c>
      <c r="G99" s="4" t="str">
        <f t="shared" si="5"/>
        <v/>
      </c>
      <c r="H99" s="4"/>
      <c r="I99" s="62" t="str">
        <f>IFERROR(IF(AND(P99&gt;Q99,P99=200),3,IF(OR(P99&gt;=300,Q99&gt;=300),"IT",_xlfn.XLOOKUP(MAX(P99:Q99),codetabel!$A:$A,codetabel!E:E))),"")</f>
        <v/>
      </c>
      <c r="J99" s="33"/>
      <c r="K99" s="41" t="str">
        <f t="shared" si="6"/>
        <v/>
      </c>
      <c r="L99" s="41"/>
      <c r="M99" s="36"/>
      <c r="N99" s="4"/>
      <c r="P99" s="52"/>
      <c r="Q99" s="53"/>
      <c r="R99" s="4"/>
      <c r="S99" s="4"/>
    </row>
    <row r="100" spans="1:19" x14ac:dyDescent="0.25">
      <c r="A100" s="2" t="s">
        <v>422</v>
      </c>
      <c r="B100" s="7" t="s">
        <v>1349</v>
      </c>
      <c r="C100" s="6" t="s">
        <v>316</v>
      </c>
      <c r="D100" s="3" t="s">
        <v>424</v>
      </c>
      <c r="E100" s="36" t="str">
        <f t="shared" si="4"/>
        <v>IT</v>
      </c>
      <c r="F100" s="35">
        <f t="shared" si="7"/>
        <v>3</v>
      </c>
      <c r="G100" s="4" t="str">
        <f t="shared" si="5"/>
        <v>GPP</v>
      </c>
      <c r="H100" s="4" t="s">
        <v>1237</v>
      </c>
      <c r="I100" s="62" t="str">
        <f>IFERROR(IF(AND(P100&gt;Q100,P100=200),3,IF(OR(P100&gt;=300,Q100&gt;=300),"IT",_xlfn.XLOOKUP(MAX(P100:Q100),codetabel!$A:$A,codetabel!E:E))),"")</f>
        <v>IT</v>
      </c>
      <c r="J100" s="33"/>
      <c r="K100" s="41" t="str">
        <f t="shared" si="6"/>
        <v xml:space="preserve"> </v>
      </c>
      <c r="L100" s="41"/>
      <c r="M100" s="36">
        <v>3</v>
      </c>
      <c r="N100" s="4" t="s">
        <v>312</v>
      </c>
      <c r="P100" s="52">
        <v>200</v>
      </c>
      <c r="Q100" s="53">
        <v>500</v>
      </c>
      <c r="R100" s="4" t="s">
        <v>303</v>
      </c>
      <c r="S100" s="4" t="s">
        <v>1237</v>
      </c>
    </row>
    <row r="101" spans="1:19" x14ac:dyDescent="0.25">
      <c r="A101" s="2" t="s">
        <v>422</v>
      </c>
      <c r="B101" s="7" t="s">
        <v>1349</v>
      </c>
      <c r="C101" s="6" t="s">
        <v>318</v>
      </c>
      <c r="D101" s="3" t="s">
        <v>1250</v>
      </c>
      <c r="E101" s="36" t="str">
        <f t="shared" si="4"/>
        <v>IT</v>
      </c>
      <c r="F101" s="35">
        <f t="shared" si="7"/>
        <v>3</v>
      </c>
      <c r="G101" s="4" t="str">
        <f t="shared" si="5"/>
        <v>GPP</v>
      </c>
      <c r="H101" s="4" t="s">
        <v>1237</v>
      </c>
      <c r="I101" s="62" t="str">
        <f>IFERROR(IF(AND(P101&gt;Q101,P101=200),3,IF(OR(P101&gt;=300,Q101&gt;=300),"IT",_xlfn.XLOOKUP(MAX(P101:Q101),codetabel!$A:$A,codetabel!E:E))),"")</f>
        <v>IT</v>
      </c>
      <c r="J101" s="33"/>
      <c r="K101" s="41" t="str">
        <f t="shared" si="6"/>
        <v xml:space="preserve"> </v>
      </c>
      <c r="L101" s="41"/>
      <c r="M101" s="36">
        <v>3</v>
      </c>
      <c r="N101" s="4" t="s">
        <v>312</v>
      </c>
      <c r="P101" s="52">
        <v>200</v>
      </c>
      <c r="Q101" s="53">
        <v>500</v>
      </c>
      <c r="R101" s="4" t="s">
        <v>303</v>
      </c>
      <c r="S101" s="4" t="s">
        <v>1237</v>
      </c>
    </row>
    <row r="102" spans="1:19" x14ac:dyDescent="0.25">
      <c r="A102" s="2" t="s">
        <v>422</v>
      </c>
      <c r="B102" s="7" t="s">
        <v>1349</v>
      </c>
      <c r="C102" s="6" t="s">
        <v>320</v>
      </c>
      <c r="D102" s="3" t="s">
        <v>425</v>
      </c>
      <c r="E102" s="36">
        <f t="shared" si="4"/>
        <v>3</v>
      </c>
      <c r="F102" s="35">
        <f t="shared" si="7"/>
        <v>2</v>
      </c>
      <c r="G102" s="4" t="str">
        <f t="shared" si="5"/>
        <v/>
      </c>
      <c r="H102" s="4" t="s">
        <v>1237</v>
      </c>
      <c r="I102" s="62">
        <f>IFERROR(IF(AND(P102&gt;Q102,P102=200),3,IF(OR(P102&gt;=300,Q102&gt;=300),"IT",_xlfn.XLOOKUP(MAX(P102:Q102),codetabel!$A:$A,codetabel!E:E))),"")</f>
        <v>3</v>
      </c>
      <c r="J102" s="33"/>
      <c r="K102" s="41" t="str">
        <f t="shared" si="6"/>
        <v xml:space="preserve"> </v>
      </c>
      <c r="L102" s="41"/>
      <c r="M102" s="36">
        <v>2</v>
      </c>
      <c r="N102" s="4" t="s">
        <v>312</v>
      </c>
      <c r="P102" s="52">
        <v>50</v>
      </c>
      <c r="Q102" s="53">
        <v>100</v>
      </c>
      <c r="R102" s="4"/>
      <c r="S102" s="4" t="s">
        <v>1237</v>
      </c>
    </row>
    <row r="103" spans="1:19" x14ac:dyDescent="0.25">
      <c r="A103" s="2" t="s">
        <v>422</v>
      </c>
      <c r="B103" s="7" t="s">
        <v>1349</v>
      </c>
      <c r="C103" s="6" t="s">
        <v>322</v>
      </c>
      <c r="D103" s="3" t="s">
        <v>426</v>
      </c>
      <c r="E103" s="36" t="str">
        <f t="shared" si="4"/>
        <v>IT</v>
      </c>
      <c r="F103" s="35">
        <f t="shared" si="7"/>
        <v>3</v>
      </c>
      <c r="G103" s="4" t="str">
        <f t="shared" si="5"/>
        <v>GPP</v>
      </c>
      <c r="H103" s="4" t="s">
        <v>1237</v>
      </c>
      <c r="I103" s="62" t="str">
        <f>IFERROR(IF(AND(P103&gt;Q103,P103=200),3,IF(OR(P103&gt;=300,Q103&gt;=300),"IT",_xlfn.XLOOKUP(MAX(P103:Q103),codetabel!$A:$A,codetabel!E:E))),"")</f>
        <v>IT</v>
      </c>
      <c r="J103" s="33"/>
      <c r="K103" s="41" t="str">
        <f t="shared" si="6"/>
        <v xml:space="preserve"> </v>
      </c>
      <c r="L103" s="41"/>
      <c r="M103" s="36">
        <v>3</v>
      </c>
      <c r="N103" s="4" t="s">
        <v>312</v>
      </c>
      <c r="P103" s="52">
        <v>100</v>
      </c>
      <c r="Q103" s="53">
        <v>300</v>
      </c>
      <c r="R103" s="4" t="s">
        <v>303</v>
      </c>
      <c r="S103" s="4" t="s">
        <v>1237</v>
      </c>
    </row>
    <row r="104" spans="1:19" x14ac:dyDescent="0.25">
      <c r="A104" s="2" t="s">
        <v>422</v>
      </c>
      <c r="B104" s="7" t="s">
        <v>1349</v>
      </c>
      <c r="C104" s="6" t="s">
        <v>324</v>
      </c>
      <c r="D104" s="3" t="s">
        <v>427</v>
      </c>
      <c r="E104" s="36" t="str">
        <f t="shared" si="4"/>
        <v>IT</v>
      </c>
      <c r="F104" s="35">
        <f t="shared" si="7"/>
        <v>2</v>
      </c>
      <c r="G104" s="4" t="str">
        <f t="shared" si="5"/>
        <v/>
      </c>
      <c r="H104" s="4" t="s">
        <v>1237</v>
      </c>
      <c r="I104" s="62" t="str">
        <f>IFERROR(IF(AND(P104&gt;Q104,P104=200),3,IF(OR(P104&gt;=300,Q104&gt;=300),"IT",_xlfn.XLOOKUP(MAX(P104:Q104),codetabel!$A:$A,codetabel!E:E))),"")</f>
        <v>IT</v>
      </c>
      <c r="J104" s="33"/>
      <c r="K104" s="41" t="str">
        <f t="shared" si="6"/>
        <v xml:space="preserve"> </v>
      </c>
      <c r="L104" s="41"/>
      <c r="M104" s="36">
        <v>3</v>
      </c>
      <c r="N104" s="4" t="s">
        <v>312</v>
      </c>
      <c r="P104" s="52">
        <v>50</v>
      </c>
      <c r="Q104" s="53">
        <v>300</v>
      </c>
      <c r="R104" s="4"/>
      <c r="S104" s="4" t="s">
        <v>1237</v>
      </c>
    </row>
    <row r="105" spans="1:19" x14ac:dyDescent="0.25">
      <c r="A105" s="2" t="s">
        <v>428</v>
      </c>
      <c r="B105" s="7" t="s">
        <v>1350</v>
      </c>
      <c r="C105" s="5">
        <v>1</v>
      </c>
      <c r="D105" s="3" t="s">
        <v>1299</v>
      </c>
      <c r="E105" s="36">
        <f t="shared" si="4"/>
        <v>3</v>
      </c>
      <c r="F105" s="35">
        <f t="shared" si="7"/>
        <v>2</v>
      </c>
      <c r="G105" s="4" t="str">
        <f t="shared" si="5"/>
        <v/>
      </c>
      <c r="H105" s="4" t="s">
        <v>1237</v>
      </c>
      <c r="I105" s="62">
        <f>IFERROR(IF(AND(P105&gt;Q105,P105=200),3,IF(OR(P105&gt;=300,Q105&gt;=300),"IT",_xlfn.XLOOKUP(MAX(P105:Q105),codetabel!$A:$A,codetabel!E:E))),"")</f>
        <v>3</v>
      </c>
      <c r="J105" s="33"/>
      <c r="K105" s="41" t="str">
        <f t="shared" si="6"/>
        <v xml:space="preserve"> </v>
      </c>
      <c r="L105" s="41"/>
      <c r="M105" s="36">
        <v>2</v>
      </c>
      <c r="N105" s="4" t="s">
        <v>312</v>
      </c>
      <c r="P105" s="52">
        <v>50</v>
      </c>
      <c r="Q105" s="53">
        <v>100</v>
      </c>
      <c r="R105" s="4"/>
      <c r="S105" s="4" t="s">
        <v>1237</v>
      </c>
    </row>
    <row r="106" spans="1:19" x14ac:dyDescent="0.25">
      <c r="A106" s="2" t="s">
        <v>428</v>
      </c>
      <c r="B106" s="7" t="s">
        <v>1350</v>
      </c>
      <c r="C106" s="6" t="s">
        <v>318</v>
      </c>
      <c r="D106" s="3" t="s">
        <v>1300</v>
      </c>
      <c r="E106" s="36">
        <f t="shared" si="4"/>
        <v>1</v>
      </c>
      <c r="F106" s="35" t="str">
        <f t="shared" si="7"/>
        <v>FM</v>
      </c>
      <c r="G106" s="4" t="str">
        <f t="shared" si="5"/>
        <v/>
      </c>
      <c r="H106" s="4"/>
      <c r="I106" s="62">
        <f>IFERROR(IF(AND(P106&gt;Q106,P106=200),3,IF(OR(P106&gt;=300,Q106&gt;=300),"IT",_xlfn.XLOOKUP(MAX(P106:Q106),codetabel!$A:$A,codetabel!E:E))),"")</f>
        <v>1</v>
      </c>
      <c r="J106" s="33"/>
      <c r="K106" s="41" t="str">
        <f t="shared" si="6"/>
        <v>JA</v>
      </c>
      <c r="L106" s="41"/>
      <c r="M106" s="36">
        <v>1</v>
      </c>
      <c r="N106" s="4" t="s">
        <v>312</v>
      </c>
      <c r="P106" s="52">
        <v>10</v>
      </c>
      <c r="Q106" s="53">
        <v>30</v>
      </c>
      <c r="R106" s="4"/>
      <c r="S106" s="4"/>
    </row>
    <row r="107" spans="1:19" x14ac:dyDescent="0.25">
      <c r="A107" s="2" t="s">
        <v>429</v>
      </c>
      <c r="B107" s="7" t="s">
        <v>1351</v>
      </c>
      <c r="C107" s="6" t="s">
        <v>314</v>
      </c>
      <c r="D107" s="3" t="s">
        <v>1301</v>
      </c>
      <c r="E107" s="36" t="str">
        <f t="shared" si="4"/>
        <v/>
      </c>
      <c r="F107" s="35" t="str">
        <f t="shared" si="7"/>
        <v/>
      </c>
      <c r="G107" s="4" t="str">
        <f t="shared" si="5"/>
        <v/>
      </c>
      <c r="H107" s="4"/>
      <c r="I107" s="62" t="str">
        <f>IFERROR(IF(AND(P107&gt;Q107,P107=200),3,IF(OR(P107&gt;=300,Q107&gt;=300),"IT",_xlfn.XLOOKUP(MAX(P107:Q107),codetabel!$A:$A,codetabel!E:E))),"")</f>
        <v/>
      </c>
      <c r="J107" s="33"/>
      <c r="K107" s="41" t="str">
        <f t="shared" si="6"/>
        <v/>
      </c>
      <c r="L107" s="41"/>
      <c r="M107" s="36"/>
      <c r="N107" s="4"/>
      <c r="P107" s="52"/>
      <c r="Q107" s="53"/>
      <c r="R107" s="4"/>
      <c r="S107" s="4"/>
    </row>
    <row r="108" spans="1:19" x14ac:dyDescent="0.25">
      <c r="A108" s="2" t="s">
        <v>429</v>
      </c>
      <c r="B108" s="7" t="s">
        <v>1351</v>
      </c>
      <c r="C108" s="6" t="s">
        <v>316</v>
      </c>
      <c r="D108" s="3" t="s">
        <v>431</v>
      </c>
      <c r="E108" s="36" t="str">
        <f t="shared" si="4"/>
        <v>IT</v>
      </c>
      <c r="F108" s="35">
        <f t="shared" si="7"/>
        <v>3</v>
      </c>
      <c r="G108" s="4" t="str">
        <f t="shared" si="5"/>
        <v>GPP</v>
      </c>
      <c r="H108" s="4" t="s">
        <v>1237</v>
      </c>
      <c r="I108" s="62" t="str">
        <f>IFERROR(IF(AND(P108&gt;Q108,P108=200),3,IF(OR(P108&gt;=300,Q108&gt;=300),"IT",_xlfn.XLOOKUP(MAX(P108:Q108),codetabel!$A:$A,codetabel!E:E))),"")</f>
        <v>IT</v>
      </c>
      <c r="J108" s="33"/>
      <c r="K108" s="41" t="str">
        <f t="shared" si="6"/>
        <v xml:space="preserve"> </v>
      </c>
      <c r="L108" s="41"/>
      <c r="M108" s="36">
        <v>2</v>
      </c>
      <c r="N108" s="4" t="s">
        <v>312</v>
      </c>
      <c r="P108" s="52">
        <v>200</v>
      </c>
      <c r="Q108" s="53">
        <v>300</v>
      </c>
      <c r="R108" s="4" t="s">
        <v>303</v>
      </c>
      <c r="S108" s="4" t="s">
        <v>1237</v>
      </c>
    </row>
    <row r="109" spans="1:19" x14ac:dyDescent="0.25">
      <c r="A109" s="2" t="s">
        <v>429</v>
      </c>
      <c r="B109" s="7" t="s">
        <v>1351</v>
      </c>
      <c r="C109" s="6" t="s">
        <v>318</v>
      </c>
      <c r="D109" s="3" t="s">
        <v>430</v>
      </c>
      <c r="E109" s="36">
        <f t="shared" si="4"/>
        <v>4</v>
      </c>
      <c r="F109" s="35">
        <f t="shared" si="7"/>
        <v>3</v>
      </c>
      <c r="G109" s="4" t="str">
        <f t="shared" si="5"/>
        <v/>
      </c>
      <c r="H109" s="4" t="s">
        <v>1237</v>
      </c>
      <c r="I109" s="62">
        <f>IFERROR(IF(AND(P109&gt;Q109,P109=200),3,IF(OR(P109&gt;=300,Q109&gt;=300),"IT",_xlfn.XLOOKUP(MAX(P109:Q109),codetabel!$A:$A,codetabel!E:E))),"")</f>
        <v>4</v>
      </c>
      <c r="J109" s="33"/>
      <c r="K109" s="41" t="str">
        <f t="shared" si="6"/>
        <v xml:space="preserve"> </v>
      </c>
      <c r="L109" s="41"/>
      <c r="M109" s="36">
        <v>2</v>
      </c>
      <c r="N109" s="4" t="s">
        <v>312</v>
      </c>
      <c r="P109" s="52">
        <v>100</v>
      </c>
      <c r="Q109" s="53">
        <v>200</v>
      </c>
      <c r="R109" s="4"/>
      <c r="S109" s="4" t="s">
        <v>1237</v>
      </c>
    </row>
    <row r="110" spans="1:19" x14ac:dyDescent="0.25">
      <c r="A110" s="2" t="s">
        <v>429</v>
      </c>
      <c r="B110" s="7" t="s">
        <v>1351</v>
      </c>
      <c r="C110" s="5"/>
      <c r="D110" s="3" t="s">
        <v>432</v>
      </c>
      <c r="E110" s="36">
        <f t="shared" si="4"/>
        <v>4</v>
      </c>
      <c r="F110" s="35">
        <f t="shared" si="7"/>
        <v>2</v>
      </c>
      <c r="G110" s="4" t="str">
        <f t="shared" si="5"/>
        <v/>
      </c>
      <c r="H110" s="4"/>
      <c r="I110" s="62">
        <f>IFERROR(IF(AND(P110&gt;Q110,P110=200),3,IF(OR(P110&gt;=300,Q110&gt;=300),"IT",_xlfn.XLOOKUP(MAX(P110:Q110),codetabel!$A:$A,codetabel!E:E))),"")</f>
        <v>4</v>
      </c>
      <c r="J110" s="33"/>
      <c r="K110" s="41" t="str">
        <f t="shared" si="6"/>
        <v xml:space="preserve"> </v>
      </c>
      <c r="L110" s="41"/>
      <c r="M110" s="36">
        <v>2</v>
      </c>
      <c r="N110" s="4" t="s">
        <v>312</v>
      </c>
      <c r="P110" s="52">
        <v>50</v>
      </c>
      <c r="Q110" s="53">
        <v>200</v>
      </c>
      <c r="R110" s="4"/>
      <c r="S110" s="4"/>
    </row>
    <row r="111" spans="1:19" x14ac:dyDescent="0.25">
      <c r="A111" s="2" t="s">
        <v>433</v>
      </c>
      <c r="B111" s="7" t="s">
        <v>1352</v>
      </c>
      <c r="C111" s="6" t="s">
        <v>314</v>
      </c>
      <c r="D111" s="3" t="s">
        <v>434</v>
      </c>
      <c r="E111" s="36" t="str">
        <f t="shared" si="4"/>
        <v/>
      </c>
      <c r="F111" s="35" t="str">
        <f t="shared" si="7"/>
        <v/>
      </c>
      <c r="G111" s="4" t="str">
        <f t="shared" si="5"/>
        <v/>
      </c>
      <c r="H111" s="4"/>
      <c r="I111" s="62" t="str">
        <f>IFERROR(IF(AND(P111&gt;Q111,P111=200),3,IF(OR(P111&gt;=300,Q111&gt;=300),"IT",_xlfn.XLOOKUP(MAX(P111:Q111),codetabel!$A:$A,codetabel!E:E))),"")</f>
        <v/>
      </c>
      <c r="J111" s="33"/>
      <c r="K111" s="41" t="str">
        <f t="shared" si="6"/>
        <v/>
      </c>
      <c r="L111" s="41"/>
      <c r="M111" s="36"/>
      <c r="N111" s="4"/>
      <c r="P111" s="52"/>
      <c r="Q111" s="53"/>
      <c r="R111" s="4"/>
      <c r="S111" s="4"/>
    </row>
    <row r="112" spans="1:19" x14ac:dyDescent="0.25">
      <c r="A112" s="2" t="s">
        <v>433</v>
      </c>
      <c r="B112" s="7" t="s">
        <v>1352</v>
      </c>
      <c r="C112" s="6" t="s">
        <v>316</v>
      </c>
      <c r="D112" s="3" t="s">
        <v>435</v>
      </c>
      <c r="E112" s="36">
        <f t="shared" si="4"/>
        <v>4</v>
      </c>
      <c r="F112" s="35">
        <f t="shared" si="7"/>
        <v>3</v>
      </c>
      <c r="G112" s="4" t="str">
        <f t="shared" si="5"/>
        <v/>
      </c>
      <c r="H112" s="4" t="s">
        <v>1237</v>
      </c>
      <c r="I112" s="62">
        <f>IFERROR(IF(AND(P112&gt;Q112,P112=200),3,IF(OR(P112&gt;=300,Q112&gt;=300),"IT",_xlfn.XLOOKUP(MAX(P112:Q112),codetabel!$A:$A,codetabel!E:E))),"")</f>
        <v>4</v>
      </c>
      <c r="J112" s="33"/>
      <c r="K112" s="41" t="str">
        <f t="shared" si="6"/>
        <v xml:space="preserve"> </v>
      </c>
      <c r="L112" s="41"/>
      <c r="M112" s="36">
        <v>1</v>
      </c>
      <c r="N112" s="4" t="s">
        <v>312</v>
      </c>
      <c r="P112" s="52">
        <v>200</v>
      </c>
      <c r="Q112" s="53">
        <v>200</v>
      </c>
      <c r="R112" s="4"/>
      <c r="S112" s="4" t="s">
        <v>1237</v>
      </c>
    </row>
    <row r="113" spans="1:19" x14ac:dyDescent="0.25">
      <c r="A113" s="2" t="s">
        <v>433</v>
      </c>
      <c r="B113" s="7" t="s">
        <v>1352</v>
      </c>
      <c r="C113" s="6" t="s">
        <v>318</v>
      </c>
      <c r="D113" s="3" t="s">
        <v>436</v>
      </c>
      <c r="E113" s="36" t="str">
        <f t="shared" si="4"/>
        <v>IT</v>
      </c>
      <c r="F113" s="35" t="str">
        <f t="shared" si="7"/>
        <v>IT</v>
      </c>
      <c r="G113" s="4" t="str">
        <f t="shared" si="5"/>
        <v>GPP</v>
      </c>
      <c r="H113" s="4" t="s">
        <v>1237</v>
      </c>
      <c r="I113" s="62" t="str">
        <f>IFERROR(IF(AND(P113&gt;Q113,P113=200),3,IF(OR(P113&gt;=300,Q113&gt;=300),"IT",_xlfn.XLOOKUP(MAX(P113:Q113),codetabel!$A:$A,codetabel!E:E))),"")</f>
        <v>IT</v>
      </c>
      <c r="J113" s="33"/>
      <c r="K113" s="41" t="str">
        <f t="shared" si="6"/>
        <v xml:space="preserve"> </v>
      </c>
      <c r="L113" s="41"/>
      <c r="M113" s="36">
        <v>2</v>
      </c>
      <c r="N113" s="4" t="s">
        <v>312</v>
      </c>
      <c r="P113" s="52">
        <v>300</v>
      </c>
      <c r="Q113" s="53">
        <v>300</v>
      </c>
      <c r="R113" s="4" t="s">
        <v>303</v>
      </c>
      <c r="S113" s="4" t="s">
        <v>1237</v>
      </c>
    </row>
    <row r="114" spans="1:19" x14ac:dyDescent="0.25">
      <c r="A114" s="2" t="s">
        <v>437</v>
      </c>
      <c r="B114" s="7" t="s">
        <v>1353</v>
      </c>
      <c r="C114" s="6" t="s">
        <v>314</v>
      </c>
      <c r="D114" s="3" t="s">
        <v>438</v>
      </c>
      <c r="E114" s="36" t="str">
        <f t="shared" si="4"/>
        <v/>
      </c>
      <c r="F114" s="35" t="str">
        <f t="shared" si="7"/>
        <v/>
      </c>
      <c r="G114" s="4" t="str">
        <f t="shared" si="5"/>
        <v/>
      </c>
      <c r="H114" s="4"/>
      <c r="I114" s="62" t="str">
        <f>IFERROR(IF(AND(P114&gt;Q114,P114=200),3,IF(OR(P114&gt;=300,Q114&gt;=300),"IT",_xlfn.XLOOKUP(MAX(P114:Q114),codetabel!$A:$A,codetabel!E:E))),"")</f>
        <v/>
      </c>
      <c r="J114" s="33"/>
      <c r="K114" s="41" t="str">
        <f t="shared" si="6"/>
        <v/>
      </c>
      <c r="L114" s="41"/>
      <c r="M114" s="36"/>
      <c r="N114" s="4"/>
      <c r="P114" s="52"/>
      <c r="Q114" s="53"/>
      <c r="R114" s="4"/>
      <c r="S114" s="4"/>
    </row>
    <row r="115" spans="1:19" x14ac:dyDescent="0.25">
      <c r="A115" s="2" t="s">
        <v>437</v>
      </c>
      <c r="B115" s="7" t="s">
        <v>1353</v>
      </c>
      <c r="C115" s="6" t="s">
        <v>316</v>
      </c>
      <c r="D115" s="3" t="s">
        <v>439</v>
      </c>
      <c r="E115" s="36">
        <f t="shared" si="4"/>
        <v>4</v>
      </c>
      <c r="F115" s="35" t="str">
        <f t="shared" si="7"/>
        <v>IT</v>
      </c>
      <c r="G115" s="4" t="str">
        <f t="shared" si="5"/>
        <v/>
      </c>
      <c r="H115" s="4"/>
      <c r="I115" s="62" t="str">
        <f>IFERROR(IF(AND(P115&gt;Q115,P115=200),3,IF(OR(P115&gt;=300,Q115&gt;=300),"IT",_xlfn.XLOOKUP(MAX(P115:Q115),codetabel!$A:$A,codetabel!E:E))),"")</f>
        <v>IT</v>
      </c>
      <c r="J115" s="33"/>
      <c r="K115" s="41" t="str">
        <f t="shared" si="6"/>
        <v xml:space="preserve"> </v>
      </c>
      <c r="L115" s="41"/>
      <c r="M115" s="36">
        <v>3</v>
      </c>
      <c r="N115" s="4" t="s">
        <v>312</v>
      </c>
      <c r="O115" s="51" t="s">
        <v>1369</v>
      </c>
      <c r="P115" s="52">
        <v>700</v>
      </c>
      <c r="Q115" s="53">
        <v>200</v>
      </c>
      <c r="R115" s="4"/>
      <c r="S115" s="4"/>
    </row>
    <row r="116" spans="1:19" x14ac:dyDescent="0.25">
      <c r="A116" s="2" t="s">
        <v>437</v>
      </c>
      <c r="B116" s="7" t="s">
        <v>1353</v>
      </c>
      <c r="C116" s="6" t="s">
        <v>318</v>
      </c>
      <c r="D116" s="3" t="s">
        <v>440</v>
      </c>
      <c r="E116" s="36">
        <f t="shared" si="4"/>
        <v>3</v>
      </c>
      <c r="F116" s="35" t="str">
        <f t="shared" si="7"/>
        <v>IT</v>
      </c>
      <c r="G116" s="4" t="str">
        <f t="shared" si="5"/>
        <v/>
      </c>
      <c r="H116" s="4" t="s">
        <v>1237</v>
      </c>
      <c r="I116" s="62" t="str">
        <f>IFERROR(IF(AND(P116&gt;Q116,P116=200),3,IF(OR(P116&gt;=300,Q116&gt;=300),"IT",_xlfn.XLOOKUP(MAX(P116:Q116),codetabel!$A:$A,codetabel!E:E))),"")</f>
        <v>IT</v>
      </c>
      <c r="J116" s="33"/>
      <c r="K116" s="41" t="str">
        <f t="shared" si="6"/>
        <v xml:space="preserve"> </v>
      </c>
      <c r="L116" s="41"/>
      <c r="M116" s="36">
        <v>3</v>
      </c>
      <c r="N116" s="4" t="s">
        <v>312</v>
      </c>
      <c r="P116" s="52">
        <v>700</v>
      </c>
      <c r="Q116" s="53">
        <v>100</v>
      </c>
      <c r="R116" s="4"/>
      <c r="S116" s="4" t="s">
        <v>1237</v>
      </c>
    </row>
    <row r="117" spans="1:19" x14ac:dyDescent="0.25">
      <c r="A117" s="2" t="s">
        <v>437</v>
      </c>
      <c r="B117" s="7" t="s">
        <v>1353</v>
      </c>
      <c r="C117" s="6" t="s">
        <v>320</v>
      </c>
      <c r="D117" s="3" t="s">
        <v>1248</v>
      </c>
      <c r="E117" s="36">
        <f t="shared" si="4"/>
        <v>4</v>
      </c>
      <c r="F117" s="35" t="str">
        <f t="shared" si="7"/>
        <v>IT</v>
      </c>
      <c r="G117" s="4" t="str">
        <f t="shared" si="5"/>
        <v/>
      </c>
      <c r="H117" s="4"/>
      <c r="I117" s="62" t="str">
        <f>IFERROR(IF(AND(P117&gt;Q117,P117=200),3,IF(OR(P117&gt;=300,Q117&gt;=300),"IT",_xlfn.XLOOKUP(MAX(P117:Q117),codetabel!$A:$A,codetabel!E:E))),"")</f>
        <v>IT</v>
      </c>
      <c r="J117" s="33"/>
      <c r="K117" s="41" t="str">
        <f t="shared" si="6"/>
        <v xml:space="preserve"> </v>
      </c>
      <c r="L117" s="41"/>
      <c r="M117" s="36">
        <v>2</v>
      </c>
      <c r="N117" s="4" t="s">
        <v>312</v>
      </c>
      <c r="P117" s="52">
        <v>300</v>
      </c>
      <c r="Q117" s="53">
        <v>200</v>
      </c>
      <c r="R117" s="4"/>
      <c r="S117" s="4"/>
    </row>
    <row r="118" spans="1:19" x14ac:dyDescent="0.25">
      <c r="A118" s="2" t="s">
        <v>437</v>
      </c>
      <c r="B118" s="7" t="s">
        <v>1353</v>
      </c>
      <c r="C118" s="6" t="s">
        <v>322</v>
      </c>
      <c r="D118" s="3" t="s">
        <v>1249</v>
      </c>
      <c r="E118" s="36" t="str">
        <f t="shared" si="4"/>
        <v>IT</v>
      </c>
      <c r="F118" s="35" t="str">
        <f t="shared" si="7"/>
        <v>IT</v>
      </c>
      <c r="G118" s="4" t="str">
        <f t="shared" si="5"/>
        <v>GPP</v>
      </c>
      <c r="H118" s="4"/>
      <c r="I118" s="62" t="str">
        <f>IFERROR(IF(AND(P118&gt;Q118,P118=200),3,IF(OR(P118&gt;=300,Q118&gt;=300),"IT",_xlfn.XLOOKUP(MAX(P118:Q118),codetabel!$A:$A,codetabel!E:E))),"")</f>
        <v>IT</v>
      </c>
      <c r="J118" s="33"/>
      <c r="K118" s="41" t="str">
        <f t="shared" si="6"/>
        <v xml:space="preserve"> </v>
      </c>
      <c r="L118" s="41"/>
      <c r="M118" s="36">
        <v>3</v>
      </c>
      <c r="N118" s="4" t="s">
        <v>312</v>
      </c>
      <c r="P118" s="52">
        <v>700</v>
      </c>
      <c r="Q118" s="53">
        <v>300</v>
      </c>
      <c r="R118" s="4" t="s">
        <v>303</v>
      </c>
      <c r="S118" s="4"/>
    </row>
    <row r="119" spans="1:19" x14ac:dyDescent="0.25">
      <c r="A119" s="2" t="s">
        <v>437</v>
      </c>
      <c r="B119" s="7" t="s">
        <v>1353</v>
      </c>
      <c r="C119" s="6" t="s">
        <v>324</v>
      </c>
      <c r="D119" s="3" t="s">
        <v>441</v>
      </c>
      <c r="E119" s="36">
        <f t="shared" si="4"/>
        <v>4</v>
      </c>
      <c r="F119" s="35">
        <f t="shared" si="7"/>
        <v>3</v>
      </c>
      <c r="G119" s="4" t="str">
        <f t="shared" si="5"/>
        <v/>
      </c>
      <c r="H119" s="4"/>
      <c r="I119" s="62">
        <f>IFERROR(IF(AND(P119&gt;Q119,P119=200),3,IF(OR(P119&gt;=300,Q119&gt;=300),"IT",_xlfn.XLOOKUP(MAX(P119:Q119),codetabel!$A:$A,codetabel!E:E))),"")</f>
        <v>4</v>
      </c>
      <c r="J119" s="33"/>
      <c r="K119" s="41" t="str">
        <f t="shared" si="6"/>
        <v xml:space="preserve"> </v>
      </c>
      <c r="L119" s="41"/>
      <c r="M119" s="36">
        <v>3</v>
      </c>
      <c r="N119" s="4" t="s">
        <v>312</v>
      </c>
      <c r="P119" s="52">
        <v>200</v>
      </c>
      <c r="Q119" s="53">
        <v>200</v>
      </c>
      <c r="R119" s="4"/>
      <c r="S119" s="4"/>
    </row>
    <row r="120" spans="1:19" x14ac:dyDescent="0.25">
      <c r="A120" s="2" t="s">
        <v>437</v>
      </c>
      <c r="B120" s="7" t="s">
        <v>1353</v>
      </c>
      <c r="C120" s="6" t="s">
        <v>326</v>
      </c>
      <c r="D120" s="3" t="s">
        <v>442</v>
      </c>
      <c r="E120" s="36" t="str">
        <f t="shared" si="4"/>
        <v>IT</v>
      </c>
      <c r="F120" s="35" t="str">
        <f t="shared" si="7"/>
        <v>IT</v>
      </c>
      <c r="G120" s="4" t="str">
        <f t="shared" si="5"/>
        <v>GPP</v>
      </c>
      <c r="H120" s="4" t="s">
        <v>1237</v>
      </c>
      <c r="I120" s="62" t="str">
        <f>IFERROR(IF(AND(P120&gt;Q120,P120=200),3,IF(OR(P120&gt;=300,Q120&gt;=300),"IT",_xlfn.XLOOKUP(MAX(P120:Q120),codetabel!$A:$A,codetabel!E:E))),"")</f>
        <v>IT</v>
      </c>
      <c r="J120" s="33"/>
      <c r="K120" s="41" t="str">
        <f t="shared" si="6"/>
        <v xml:space="preserve"> </v>
      </c>
      <c r="L120" s="41"/>
      <c r="M120" s="36">
        <v>3</v>
      </c>
      <c r="N120" s="4" t="s">
        <v>312</v>
      </c>
      <c r="P120" s="52">
        <v>300</v>
      </c>
      <c r="Q120" s="53">
        <v>300</v>
      </c>
      <c r="R120" s="4" t="s">
        <v>303</v>
      </c>
      <c r="S120" s="4" t="s">
        <v>1237</v>
      </c>
    </row>
    <row r="121" spans="1:19" x14ac:dyDescent="0.25">
      <c r="A121" s="2" t="s">
        <v>443</v>
      </c>
      <c r="B121" s="7" t="s">
        <v>1354</v>
      </c>
      <c r="C121" s="5"/>
      <c r="D121" s="3" t="s">
        <v>444</v>
      </c>
      <c r="E121" s="36">
        <f t="shared" si="4"/>
        <v>4</v>
      </c>
      <c r="F121" s="35">
        <f t="shared" si="7"/>
        <v>3</v>
      </c>
      <c r="G121" s="4" t="str">
        <f t="shared" si="5"/>
        <v/>
      </c>
      <c r="H121" s="4"/>
      <c r="I121" s="62">
        <f>IFERROR(IF(AND(P121&gt;Q121,P121=200),3,IF(OR(P121&gt;=300,Q121&gt;=300),"IT",_xlfn.XLOOKUP(MAX(P121:Q121),codetabel!$A:$A,codetabel!E:E))),"")</f>
        <v>4</v>
      </c>
      <c r="J121" s="33"/>
      <c r="K121" s="41" t="str">
        <f t="shared" si="6"/>
        <v xml:space="preserve"> </v>
      </c>
      <c r="L121" s="41"/>
      <c r="M121" s="36">
        <v>2</v>
      </c>
      <c r="N121" s="4" t="s">
        <v>312</v>
      </c>
      <c r="P121" s="52">
        <v>200</v>
      </c>
      <c r="Q121" s="53">
        <v>200</v>
      </c>
      <c r="R121" s="4"/>
      <c r="S121" s="4"/>
    </row>
    <row r="122" spans="1:19" x14ac:dyDescent="0.25">
      <c r="A122" s="2" t="s">
        <v>445</v>
      </c>
      <c r="B122" s="7" t="s">
        <v>1355</v>
      </c>
      <c r="C122" s="6" t="s">
        <v>314</v>
      </c>
      <c r="D122" s="3" t="s">
        <v>446</v>
      </c>
      <c r="E122" s="36" t="str">
        <f t="shared" si="4"/>
        <v/>
      </c>
      <c r="F122" s="35" t="str">
        <f t="shared" si="7"/>
        <v/>
      </c>
      <c r="G122" s="4" t="str">
        <f t="shared" si="5"/>
        <v/>
      </c>
      <c r="H122" s="4"/>
      <c r="I122" s="62" t="str">
        <f>IFERROR(IF(AND(P122&gt;Q122,P122=200),3,IF(OR(P122&gt;=300,Q122&gt;=300),"IT",_xlfn.XLOOKUP(MAX(P122:Q122),codetabel!$A:$A,codetabel!E:E))),"")</f>
        <v/>
      </c>
      <c r="J122" s="33"/>
      <c r="K122" s="41" t="str">
        <f t="shared" si="6"/>
        <v/>
      </c>
      <c r="L122" s="41"/>
      <c r="M122" s="36"/>
      <c r="N122" s="4"/>
      <c r="P122" s="52"/>
      <c r="Q122" s="53"/>
      <c r="R122" s="4"/>
      <c r="S122" s="4"/>
    </row>
    <row r="123" spans="1:19" x14ac:dyDescent="0.25">
      <c r="A123" s="2" t="s">
        <v>445</v>
      </c>
      <c r="B123" s="7" t="s">
        <v>1355</v>
      </c>
      <c r="C123" s="6" t="s">
        <v>316</v>
      </c>
      <c r="D123" s="3" t="s">
        <v>129</v>
      </c>
      <c r="E123" s="36">
        <f t="shared" si="4"/>
        <v>1</v>
      </c>
      <c r="F123" s="35">
        <f t="shared" si="7"/>
        <v>1</v>
      </c>
      <c r="G123" s="4" t="str">
        <f t="shared" si="5"/>
        <v/>
      </c>
      <c r="H123" s="4"/>
      <c r="I123" s="62">
        <f>IFERROR(IF(AND(P123&gt;Q123,P123=200),3,IF(OR(P123&gt;=300,Q123&gt;=300),"IT",_xlfn.XLOOKUP(MAX(P123:Q123),codetabel!$A:$A,codetabel!E:E))),"")</f>
        <v>1</v>
      </c>
      <c r="J123" s="33"/>
      <c r="K123" s="41" t="str">
        <f t="shared" si="6"/>
        <v xml:space="preserve"> </v>
      </c>
      <c r="L123" s="41"/>
      <c r="M123" s="36">
        <v>1</v>
      </c>
      <c r="N123" s="4" t="s">
        <v>312</v>
      </c>
      <c r="P123" s="52">
        <v>30</v>
      </c>
      <c r="Q123" s="53">
        <v>30</v>
      </c>
      <c r="R123" s="4"/>
      <c r="S123" s="4"/>
    </row>
    <row r="124" spans="1:19" x14ac:dyDescent="0.25">
      <c r="A124" s="2" t="s">
        <v>445</v>
      </c>
      <c r="B124" s="7" t="s">
        <v>1355</v>
      </c>
      <c r="C124" s="6" t="s">
        <v>318</v>
      </c>
      <c r="D124" s="3" t="s">
        <v>128</v>
      </c>
      <c r="E124" s="36">
        <f t="shared" si="4"/>
        <v>3</v>
      </c>
      <c r="F124" s="35">
        <f t="shared" si="7"/>
        <v>3</v>
      </c>
      <c r="G124" s="4" t="str">
        <f t="shared" si="5"/>
        <v/>
      </c>
      <c r="H124" s="4"/>
      <c r="I124" s="62">
        <f>IFERROR(IF(AND(P124&gt;Q124,P124=200),3,IF(OR(P124&gt;=300,Q124&gt;=300),"IT",_xlfn.XLOOKUP(MAX(P124:Q124),codetabel!$A:$A,codetabel!E:E))),"")</f>
        <v>3</v>
      </c>
      <c r="J124" s="33"/>
      <c r="K124" s="41" t="str">
        <f t="shared" si="6"/>
        <v xml:space="preserve"> </v>
      </c>
      <c r="L124" s="41"/>
      <c r="M124" s="36">
        <v>2</v>
      </c>
      <c r="N124" s="4" t="s">
        <v>312</v>
      </c>
      <c r="P124" s="52">
        <v>100</v>
      </c>
      <c r="Q124" s="53">
        <v>100</v>
      </c>
      <c r="R124" s="4"/>
      <c r="S124" s="4"/>
    </row>
    <row r="125" spans="1:19" x14ac:dyDescent="0.25">
      <c r="A125" s="2" t="s">
        <v>447</v>
      </c>
      <c r="B125" s="7" t="s">
        <v>0</v>
      </c>
      <c r="C125" s="5"/>
      <c r="D125" s="3" t="s">
        <v>448</v>
      </c>
      <c r="E125" s="36">
        <f t="shared" si="4"/>
        <v>3</v>
      </c>
      <c r="F125" s="35">
        <f t="shared" si="7"/>
        <v>3</v>
      </c>
      <c r="G125" s="4" t="str">
        <f t="shared" si="5"/>
        <v/>
      </c>
      <c r="H125" s="4"/>
      <c r="I125" s="62">
        <f>IFERROR(IF(AND(P125&gt;Q125,P125=200),3,IF(OR(P125&gt;=300,Q125&gt;=300),"IT",_xlfn.XLOOKUP(MAX(P125:Q125),codetabel!$A:$A,codetabel!E:E))),"")</f>
        <v>3</v>
      </c>
      <c r="J125" s="33"/>
      <c r="K125" s="41" t="str">
        <f t="shared" si="6"/>
        <v xml:space="preserve"> </v>
      </c>
      <c r="L125" s="41"/>
      <c r="M125" s="36">
        <v>2</v>
      </c>
      <c r="N125" s="4" t="s">
        <v>312</v>
      </c>
      <c r="P125" s="52">
        <v>100</v>
      </c>
      <c r="Q125" s="53">
        <v>100</v>
      </c>
      <c r="R125" s="4"/>
      <c r="S125" s="4"/>
    </row>
    <row r="126" spans="1:19" x14ac:dyDescent="0.25">
      <c r="A126" s="2" t="s">
        <v>449</v>
      </c>
      <c r="B126" s="7" t="s">
        <v>1</v>
      </c>
      <c r="C126" s="6" t="s">
        <v>314</v>
      </c>
      <c r="D126" s="3" t="s">
        <v>450</v>
      </c>
      <c r="E126" s="36" t="str">
        <f t="shared" si="4"/>
        <v/>
      </c>
      <c r="F126" s="35" t="str">
        <f t="shared" si="7"/>
        <v/>
      </c>
      <c r="G126" s="4" t="str">
        <f t="shared" si="5"/>
        <v/>
      </c>
      <c r="H126" s="4"/>
      <c r="I126" s="62" t="str">
        <f>IFERROR(IF(AND(P126&gt;Q126,P126=200),3,IF(OR(P126&gt;=300,Q126&gt;=300),"IT",_xlfn.XLOOKUP(MAX(P126:Q126),codetabel!$A:$A,codetabel!E:E))),"")</f>
        <v/>
      </c>
      <c r="J126" s="33"/>
      <c r="K126" s="41" t="str">
        <f t="shared" si="6"/>
        <v/>
      </c>
      <c r="L126" s="41"/>
      <c r="M126" s="36"/>
      <c r="N126" s="4"/>
      <c r="P126" s="52"/>
      <c r="Q126" s="53"/>
      <c r="R126" s="4"/>
      <c r="S126" s="4"/>
    </row>
    <row r="127" spans="1:19" x14ac:dyDescent="0.25">
      <c r="A127" s="2" t="s">
        <v>449</v>
      </c>
      <c r="B127" s="7" t="s">
        <v>1</v>
      </c>
      <c r="C127" s="6" t="s">
        <v>316</v>
      </c>
      <c r="D127" s="3" t="s">
        <v>451</v>
      </c>
      <c r="E127" s="36" t="str">
        <f t="shared" si="4"/>
        <v>IT</v>
      </c>
      <c r="F127" s="35" t="str">
        <f t="shared" si="7"/>
        <v>IT</v>
      </c>
      <c r="G127" s="4" t="str">
        <f t="shared" si="5"/>
        <v/>
      </c>
      <c r="H127" s="4" t="s">
        <v>1237</v>
      </c>
      <c r="I127" s="62" t="str">
        <f>IFERROR(IF(AND(P127&gt;Q127,P127=200),3,IF(OR(P127&gt;=300,Q127&gt;=300),"IT",_xlfn.XLOOKUP(MAX(P127:Q127),codetabel!$A:$A,codetabel!E:E))),"")</f>
        <v>IT</v>
      </c>
      <c r="J127" s="33"/>
      <c r="K127" s="41" t="str">
        <f t="shared" si="6"/>
        <v xml:space="preserve"> </v>
      </c>
      <c r="L127" s="41"/>
      <c r="M127" s="36">
        <v>2</v>
      </c>
      <c r="N127" s="4" t="s">
        <v>312</v>
      </c>
      <c r="P127" s="52">
        <v>500</v>
      </c>
      <c r="Q127" s="53">
        <v>300</v>
      </c>
      <c r="R127" s="4"/>
      <c r="S127" s="4" t="s">
        <v>1237</v>
      </c>
    </row>
    <row r="128" spans="1:19" x14ac:dyDescent="0.25">
      <c r="A128" s="2" t="s">
        <v>449</v>
      </c>
      <c r="B128" s="7" t="s">
        <v>1</v>
      </c>
      <c r="C128" s="6" t="s">
        <v>318</v>
      </c>
      <c r="D128" s="3" t="s">
        <v>452</v>
      </c>
      <c r="E128" s="36" t="str">
        <f t="shared" si="4"/>
        <v>IT</v>
      </c>
      <c r="F128" s="35" t="str">
        <f t="shared" si="7"/>
        <v>IT</v>
      </c>
      <c r="G128" s="4" t="str">
        <f t="shared" si="5"/>
        <v>GPP</v>
      </c>
      <c r="H128" s="4" t="s">
        <v>1237</v>
      </c>
      <c r="I128" s="62" t="str">
        <f>IFERROR(IF(AND(P128&gt;Q128,P128=200),3,IF(OR(P128&gt;=300,Q128&gt;=300),"IT",_xlfn.XLOOKUP(MAX(P128:Q128),codetabel!$A:$A,codetabel!E:E))),"")</f>
        <v>IT</v>
      </c>
      <c r="J128" s="33"/>
      <c r="K128" s="41" t="str">
        <f t="shared" si="6"/>
        <v xml:space="preserve"> </v>
      </c>
      <c r="L128" s="41"/>
      <c r="M128" s="36">
        <v>3</v>
      </c>
      <c r="N128" s="4" t="s">
        <v>312</v>
      </c>
      <c r="P128" s="52">
        <v>1000</v>
      </c>
      <c r="Q128" s="53">
        <v>700</v>
      </c>
      <c r="R128" s="4" t="s">
        <v>303</v>
      </c>
      <c r="S128" s="4" t="s">
        <v>1237</v>
      </c>
    </row>
    <row r="129" spans="1:19" x14ac:dyDescent="0.25">
      <c r="A129" s="2" t="s">
        <v>453</v>
      </c>
      <c r="B129" s="7" t="s">
        <v>2</v>
      </c>
      <c r="C129" s="6" t="s">
        <v>314</v>
      </c>
      <c r="D129" s="3" t="s">
        <v>454</v>
      </c>
      <c r="E129" s="36" t="str">
        <f t="shared" si="4"/>
        <v/>
      </c>
      <c r="F129" s="35" t="str">
        <f t="shared" si="7"/>
        <v/>
      </c>
      <c r="G129" s="4" t="str">
        <f t="shared" si="5"/>
        <v/>
      </c>
      <c r="H129" s="4"/>
      <c r="I129" s="62" t="str">
        <f>IFERROR(IF(AND(P129&gt;Q129,P129=200),3,IF(OR(P129&gt;=300,Q129&gt;=300),"IT",_xlfn.XLOOKUP(MAX(P129:Q129),codetabel!$A:$A,codetabel!E:E))),"")</f>
        <v/>
      </c>
      <c r="J129" s="33"/>
      <c r="K129" s="41" t="str">
        <f t="shared" si="6"/>
        <v/>
      </c>
      <c r="L129" s="41"/>
      <c r="M129" s="36"/>
      <c r="N129" s="4"/>
      <c r="P129" s="52"/>
      <c r="Q129" s="53"/>
      <c r="R129" s="4"/>
      <c r="S129" s="4"/>
    </row>
    <row r="130" spans="1:19" x14ac:dyDescent="0.25">
      <c r="A130" s="2" t="s">
        <v>453</v>
      </c>
      <c r="B130" s="7" t="s">
        <v>2</v>
      </c>
      <c r="C130" s="6" t="s">
        <v>316</v>
      </c>
      <c r="D130" s="3" t="s">
        <v>1303</v>
      </c>
      <c r="E130" s="36">
        <f t="shared" si="4"/>
        <v>3</v>
      </c>
      <c r="F130" s="35" t="str">
        <f t="shared" si="7"/>
        <v>IT</v>
      </c>
      <c r="G130" s="4" t="str">
        <f t="shared" si="5"/>
        <v/>
      </c>
      <c r="H130" s="4" t="s">
        <v>1237</v>
      </c>
      <c r="I130" s="62" t="str">
        <f>IFERROR(IF(AND(P130&gt;Q130,P130=200),3,IF(OR(P130&gt;=300,Q130&gt;=300),"IT",_xlfn.XLOOKUP(MAX(P130:Q130),codetabel!$A:$A,codetabel!E:E))),"")</f>
        <v>IT</v>
      </c>
      <c r="J130" s="33"/>
      <c r="K130" s="41" t="str">
        <f t="shared" si="6"/>
        <v xml:space="preserve"> </v>
      </c>
      <c r="L130" s="41"/>
      <c r="M130" s="36">
        <v>2</v>
      </c>
      <c r="N130" s="4" t="s">
        <v>312</v>
      </c>
      <c r="P130" s="52">
        <v>500</v>
      </c>
      <c r="Q130" s="53">
        <v>100</v>
      </c>
      <c r="R130" s="4"/>
      <c r="S130" s="4" t="s">
        <v>1237</v>
      </c>
    </row>
    <row r="131" spans="1:19" x14ac:dyDescent="0.25">
      <c r="A131" s="2" t="s">
        <v>453</v>
      </c>
      <c r="B131" s="7" t="s">
        <v>2</v>
      </c>
      <c r="C131" s="6" t="s">
        <v>318</v>
      </c>
      <c r="D131" s="3" t="s">
        <v>1302</v>
      </c>
      <c r="E131" s="36">
        <f t="shared" si="4"/>
        <v>2</v>
      </c>
      <c r="F131" s="35">
        <f t="shared" si="7"/>
        <v>3</v>
      </c>
      <c r="G131" s="4" t="str">
        <f t="shared" si="5"/>
        <v/>
      </c>
      <c r="H131" s="4"/>
      <c r="I131" s="62">
        <f>IFERROR(IF(AND(P131&gt;Q131,P131=200),3,IF(OR(P131&gt;=300,Q131&gt;=300),"IT",_xlfn.XLOOKUP(MAX(P131:Q131),codetabel!$A:$A,codetabel!E:E))),"")</f>
        <v>3</v>
      </c>
      <c r="J131" s="33"/>
      <c r="K131" s="41" t="str">
        <f t="shared" si="6"/>
        <v xml:space="preserve"> </v>
      </c>
      <c r="L131" s="41"/>
      <c r="M131" s="36">
        <v>2</v>
      </c>
      <c r="N131" s="4" t="s">
        <v>312</v>
      </c>
      <c r="P131" s="52">
        <v>100</v>
      </c>
      <c r="Q131" s="53">
        <v>50</v>
      </c>
      <c r="R131" s="4"/>
      <c r="S131" s="4"/>
    </row>
    <row r="132" spans="1:19" x14ac:dyDescent="0.25">
      <c r="A132" s="2" t="s">
        <v>453</v>
      </c>
      <c r="B132" s="7" t="s">
        <v>2</v>
      </c>
      <c r="C132" s="6" t="s">
        <v>320</v>
      </c>
      <c r="D132" s="3" t="s">
        <v>1304</v>
      </c>
      <c r="E132" s="36">
        <f t="shared" ref="E132:E195" si="8">IF(Q132="","",IF(Q132&lt;=10,"FM",IF(Q132&lt;=30,1,IF(Q132&lt;=50,2,IF(Q132&lt;=100,3,IF(Q132&lt;=200,4,IF(Q132&gt;=300,"IT","")))))))</f>
        <v>1</v>
      </c>
      <c r="F132" s="35">
        <f t="shared" si="7"/>
        <v>1</v>
      </c>
      <c r="G132" s="4" t="str">
        <f t="shared" ref="G132:G195" si="9">IF(R132="Z","GPP","")</f>
        <v/>
      </c>
      <c r="H132" s="4"/>
      <c r="I132" s="62">
        <f>IFERROR(IF(AND(P132&gt;Q132,P132=200),3,IF(OR(P132&gt;=300,Q132&gt;=300),"IT",_xlfn.XLOOKUP(MAX(P132:Q132),codetabel!$A:$A,codetabel!E:E))),"")</f>
        <v>1</v>
      </c>
      <c r="J132" s="33"/>
      <c r="K132" s="41" t="str">
        <f t="shared" ref="K132:K195" si="10">IF(F132="","",IF(AND(F132="FM",OR(E132="FM",E132=1)),"JA"," "))</f>
        <v xml:space="preserve"> </v>
      </c>
      <c r="L132" s="41"/>
      <c r="M132" s="36">
        <v>1</v>
      </c>
      <c r="N132" s="4" t="s">
        <v>312</v>
      </c>
      <c r="P132" s="52">
        <v>30</v>
      </c>
      <c r="Q132" s="53">
        <v>30</v>
      </c>
      <c r="R132" s="4"/>
      <c r="S132" s="4"/>
    </row>
    <row r="133" spans="1:19" x14ac:dyDescent="0.25">
      <c r="A133" s="2" t="s">
        <v>453</v>
      </c>
      <c r="B133" s="7" t="s">
        <v>2</v>
      </c>
      <c r="C133" s="6" t="s">
        <v>322</v>
      </c>
      <c r="D133" s="3" t="s">
        <v>455</v>
      </c>
      <c r="E133" s="36">
        <f t="shared" si="8"/>
        <v>2</v>
      </c>
      <c r="F133" s="35" t="str">
        <f t="shared" ref="F133:F196" si="11">IF(P133="","",IF(P133&lt;=10,"FM",IF(P133&lt;=30,1,IF(P133&lt;=50,2,IF(P133&lt;=100,3,IF(P133&lt;=200,3,IF(P133&gt;=300,"IT","")))))))</f>
        <v>IT</v>
      </c>
      <c r="G133" s="4" t="str">
        <f t="shared" si="9"/>
        <v/>
      </c>
      <c r="H133" s="4" t="s">
        <v>1237</v>
      </c>
      <c r="I133" s="62" t="str">
        <f>IFERROR(IF(AND(P133&gt;Q133,P133=200),3,IF(OR(P133&gt;=300,Q133&gt;=300),"IT",_xlfn.XLOOKUP(MAX(P133:Q133),codetabel!$A:$A,codetabel!E:E))),"")</f>
        <v>IT</v>
      </c>
      <c r="J133" s="33"/>
      <c r="K133" s="41" t="str">
        <f t="shared" si="10"/>
        <v xml:space="preserve"> </v>
      </c>
      <c r="L133" s="41"/>
      <c r="M133" s="36">
        <v>2</v>
      </c>
      <c r="N133" s="4" t="s">
        <v>312</v>
      </c>
      <c r="P133" s="52">
        <v>300</v>
      </c>
      <c r="Q133" s="53">
        <v>50</v>
      </c>
      <c r="R133" s="4"/>
      <c r="S133" s="4" t="s">
        <v>1237</v>
      </c>
    </row>
    <row r="134" spans="1:19" x14ac:dyDescent="0.25">
      <c r="A134" s="2" t="s">
        <v>453</v>
      </c>
      <c r="B134" s="7" t="s">
        <v>2</v>
      </c>
      <c r="C134" s="6" t="s">
        <v>324</v>
      </c>
      <c r="D134" s="3" t="s">
        <v>1305</v>
      </c>
      <c r="E134" s="36">
        <f t="shared" si="8"/>
        <v>2</v>
      </c>
      <c r="F134" s="35">
        <f t="shared" si="11"/>
        <v>3</v>
      </c>
      <c r="G134" s="4" t="str">
        <f t="shared" si="9"/>
        <v/>
      </c>
      <c r="H134" s="4" t="s">
        <v>1237</v>
      </c>
      <c r="I134" s="62">
        <f>IFERROR(IF(AND(P134&gt;Q134,P134=200),3,IF(OR(P134&gt;=300,Q134&gt;=300),"IT",_xlfn.XLOOKUP(MAX(P134:Q134),codetabel!$A:$A,codetabel!E:E))),"")</f>
        <v>3</v>
      </c>
      <c r="J134" s="33"/>
      <c r="K134" s="41" t="str">
        <f t="shared" si="10"/>
        <v xml:space="preserve"> </v>
      </c>
      <c r="L134" s="41"/>
      <c r="M134" s="36">
        <v>2</v>
      </c>
      <c r="N134" s="4" t="s">
        <v>312</v>
      </c>
      <c r="P134" s="52">
        <v>100</v>
      </c>
      <c r="Q134" s="53">
        <v>50</v>
      </c>
      <c r="R134" s="4"/>
      <c r="S134" s="4" t="s">
        <v>1237</v>
      </c>
    </row>
    <row r="135" spans="1:19" x14ac:dyDescent="0.25">
      <c r="A135" s="2" t="s">
        <v>453</v>
      </c>
      <c r="B135" s="7" t="s">
        <v>2</v>
      </c>
      <c r="C135" s="6" t="s">
        <v>326</v>
      </c>
      <c r="D135" s="3" t="s">
        <v>1306</v>
      </c>
      <c r="E135" s="36">
        <f t="shared" si="8"/>
        <v>1</v>
      </c>
      <c r="F135" s="35">
        <f t="shared" si="11"/>
        <v>1</v>
      </c>
      <c r="G135" s="4" t="str">
        <f t="shared" si="9"/>
        <v/>
      </c>
      <c r="H135" s="4"/>
      <c r="I135" s="62">
        <f>IFERROR(IF(AND(P135&gt;Q135,P135=200),3,IF(OR(P135&gt;=300,Q135&gt;=300),"IT",_xlfn.XLOOKUP(MAX(P135:Q135),codetabel!$A:$A,codetabel!E:E))),"")</f>
        <v>1</v>
      </c>
      <c r="J135" s="33"/>
      <c r="K135" s="41" t="str">
        <f t="shared" si="10"/>
        <v xml:space="preserve"> </v>
      </c>
      <c r="L135" s="41"/>
      <c r="M135" s="36">
        <v>1</v>
      </c>
      <c r="N135" s="4" t="s">
        <v>312</v>
      </c>
      <c r="P135" s="52">
        <v>30</v>
      </c>
      <c r="Q135" s="53">
        <v>30</v>
      </c>
      <c r="R135" s="4"/>
      <c r="S135" s="4"/>
    </row>
    <row r="136" spans="1:19" x14ac:dyDescent="0.25">
      <c r="A136" s="2" t="s">
        <v>456</v>
      </c>
      <c r="B136" s="7" t="s">
        <v>3</v>
      </c>
      <c r="C136" s="5"/>
      <c r="D136" s="3" t="s">
        <v>457</v>
      </c>
      <c r="E136" s="36" t="str">
        <f t="shared" si="8"/>
        <v>FM</v>
      </c>
      <c r="F136" s="35">
        <f t="shared" si="11"/>
        <v>2</v>
      </c>
      <c r="G136" s="4" t="str">
        <f t="shared" si="9"/>
        <v/>
      </c>
      <c r="H136" s="4"/>
      <c r="I136" s="62">
        <f>IFERROR(IF(AND(P136&gt;Q136,P136=200),3,IF(OR(P136&gt;=300,Q136&gt;=300),"IT",_xlfn.XLOOKUP(MAX(P136:Q136),codetabel!$A:$A,codetabel!E:E))),"")</f>
        <v>2</v>
      </c>
      <c r="J136" s="33"/>
      <c r="K136" s="41" t="str">
        <f t="shared" si="10"/>
        <v xml:space="preserve"> </v>
      </c>
      <c r="L136" s="41"/>
      <c r="M136" s="36">
        <v>2</v>
      </c>
      <c r="N136" s="4" t="s">
        <v>312</v>
      </c>
      <c r="P136" s="52">
        <v>50</v>
      </c>
      <c r="Q136" s="53">
        <v>10</v>
      </c>
      <c r="R136" s="4"/>
      <c r="S136" s="4"/>
    </row>
    <row r="137" spans="1:19" x14ac:dyDescent="0.25">
      <c r="A137" s="2" t="s">
        <v>458</v>
      </c>
      <c r="B137" s="7" t="s">
        <v>4</v>
      </c>
      <c r="C137" s="6" t="s">
        <v>314</v>
      </c>
      <c r="D137" s="3" t="s">
        <v>459</v>
      </c>
      <c r="E137" s="36" t="str">
        <f t="shared" si="8"/>
        <v/>
      </c>
      <c r="F137" s="35" t="str">
        <f t="shared" si="11"/>
        <v/>
      </c>
      <c r="G137" s="4" t="str">
        <f t="shared" si="9"/>
        <v/>
      </c>
      <c r="H137" s="4"/>
      <c r="I137" s="62" t="str">
        <f>IFERROR(IF(AND(P137&gt;Q137,P137=200),3,IF(OR(P137&gt;=300,Q137&gt;=300),"IT",_xlfn.XLOOKUP(MAX(P137:Q137),codetabel!$A:$A,codetabel!E:E))),"")</f>
        <v/>
      </c>
      <c r="J137" s="33"/>
      <c r="K137" s="41" t="str">
        <f t="shared" si="10"/>
        <v/>
      </c>
      <c r="L137" s="41"/>
      <c r="M137" s="36"/>
      <c r="N137" s="4"/>
      <c r="P137" s="52"/>
      <c r="Q137" s="53"/>
      <c r="R137" s="4"/>
      <c r="S137" s="4"/>
    </row>
    <row r="138" spans="1:19" x14ac:dyDescent="0.25">
      <c r="A138" s="2" t="s">
        <v>458</v>
      </c>
      <c r="B138" s="7" t="s">
        <v>4</v>
      </c>
      <c r="C138" s="6" t="s">
        <v>316</v>
      </c>
      <c r="D138" s="3" t="s">
        <v>460</v>
      </c>
      <c r="E138" s="36">
        <f t="shared" si="8"/>
        <v>4</v>
      </c>
      <c r="F138" s="35" t="str">
        <f t="shared" si="11"/>
        <v>IT</v>
      </c>
      <c r="G138" s="4" t="str">
        <f t="shared" si="9"/>
        <v/>
      </c>
      <c r="H138" s="4"/>
      <c r="I138" s="62" t="str">
        <f>IFERROR(IF(AND(P138&gt;Q138,P138=200),3,IF(OR(P138&gt;=300,Q138&gt;=300),"IT",_xlfn.XLOOKUP(MAX(P138:Q138),codetabel!$A:$A,codetabel!E:E))),"")</f>
        <v>IT</v>
      </c>
      <c r="J138" s="33"/>
      <c r="K138" s="41" t="str">
        <f t="shared" si="10"/>
        <v xml:space="preserve"> </v>
      </c>
      <c r="L138" s="41"/>
      <c r="M138" s="36">
        <v>2</v>
      </c>
      <c r="N138" s="4" t="s">
        <v>312</v>
      </c>
      <c r="P138" s="52">
        <v>500</v>
      </c>
      <c r="Q138" s="53">
        <v>200</v>
      </c>
      <c r="R138" s="4"/>
      <c r="S138" s="4"/>
    </row>
    <row r="139" spans="1:19" x14ac:dyDescent="0.25">
      <c r="A139" s="2" t="s">
        <v>458</v>
      </c>
      <c r="B139" s="7" t="s">
        <v>4</v>
      </c>
      <c r="C139" s="6" t="s">
        <v>318</v>
      </c>
      <c r="D139" s="3" t="s">
        <v>461</v>
      </c>
      <c r="E139" s="36">
        <f t="shared" si="8"/>
        <v>1</v>
      </c>
      <c r="F139" s="35">
        <f t="shared" si="11"/>
        <v>3</v>
      </c>
      <c r="G139" s="4" t="str">
        <f t="shared" si="9"/>
        <v/>
      </c>
      <c r="H139" s="4"/>
      <c r="I139" s="62">
        <f>IFERROR(IF(AND(P139&gt;Q139,P139=200),3,IF(OR(P139&gt;=300,Q139&gt;=300),"IT",_xlfn.XLOOKUP(MAX(P139:Q139),codetabel!$A:$A,codetabel!E:E))),"")</f>
        <v>3</v>
      </c>
      <c r="J139" s="33"/>
      <c r="K139" s="41" t="str">
        <f t="shared" si="10"/>
        <v xml:space="preserve"> </v>
      </c>
      <c r="L139" s="41"/>
      <c r="M139" s="36">
        <v>2</v>
      </c>
      <c r="N139" s="4" t="s">
        <v>312</v>
      </c>
      <c r="P139" s="52">
        <v>100</v>
      </c>
      <c r="Q139" s="53">
        <v>30</v>
      </c>
      <c r="R139" s="4"/>
      <c r="S139" s="4"/>
    </row>
    <row r="140" spans="1:19" x14ac:dyDescent="0.25">
      <c r="A140" s="2" t="s">
        <v>462</v>
      </c>
      <c r="B140" s="7" t="s">
        <v>5</v>
      </c>
      <c r="C140" s="5"/>
      <c r="D140" s="3" t="s">
        <v>463</v>
      </c>
      <c r="E140" s="36">
        <f t="shared" si="8"/>
        <v>2</v>
      </c>
      <c r="F140" s="35">
        <f t="shared" si="11"/>
        <v>3</v>
      </c>
      <c r="G140" s="4" t="str">
        <f t="shared" si="9"/>
        <v/>
      </c>
      <c r="H140" s="4"/>
      <c r="I140" s="62">
        <f>IFERROR(IF(AND(P140&gt;Q140,P140=200),3,IF(OR(P140&gt;=300,Q140&gt;=300),"IT",_xlfn.XLOOKUP(MAX(P140:Q140),codetabel!$A:$A,codetabel!E:E))),"")</f>
        <v>3</v>
      </c>
      <c r="J140" s="33"/>
      <c r="K140" s="41" t="str">
        <f t="shared" si="10"/>
        <v xml:space="preserve"> </v>
      </c>
      <c r="L140" s="41"/>
      <c r="M140" s="36">
        <v>2</v>
      </c>
      <c r="N140" s="4" t="s">
        <v>312</v>
      </c>
      <c r="P140" s="52">
        <v>200</v>
      </c>
      <c r="Q140" s="53">
        <v>50</v>
      </c>
      <c r="R140" s="4"/>
      <c r="S140" s="4"/>
    </row>
    <row r="141" spans="1:19" x14ac:dyDescent="0.25">
      <c r="A141" s="2" t="s">
        <v>464</v>
      </c>
      <c r="B141" s="7" t="s">
        <v>6</v>
      </c>
      <c r="C141" s="5"/>
      <c r="D141" s="3" t="s">
        <v>465</v>
      </c>
      <c r="E141" s="36">
        <f t="shared" si="8"/>
        <v>2</v>
      </c>
      <c r="F141" s="35">
        <f t="shared" si="11"/>
        <v>3</v>
      </c>
      <c r="G141" s="4" t="str">
        <f t="shared" si="9"/>
        <v/>
      </c>
      <c r="H141" s="4"/>
      <c r="I141" s="62">
        <f>IFERROR(IF(AND(P141&gt;Q141,P141=200),3,IF(OR(P141&gt;=300,Q141&gt;=300),"IT",_xlfn.XLOOKUP(MAX(P141:Q141),codetabel!$A:$A,codetabel!E:E))),"")</f>
        <v>3</v>
      </c>
      <c r="J141" s="33"/>
      <c r="K141" s="41" t="str">
        <f t="shared" si="10"/>
        <v xml:space="preserve"> </v>
      </c>
      <c r="L141" s="41"/>
      <c r="M141" s="36">
        <v>2</v>
      </c>
      <c r="N141" s="4" t="s">
        <v>312</v>
      </c>
      <c r="P141" s="52">
        <v>200</v>
      </c>
      <c r="Q141" s="53">
        <v>50</v>
      </c>
      <c r="R141" s="4"/>
      <c r="S141" s="4"/>
    </row>
    <row r="142" spans="1:19" x14ac:dyDescent="0.25">
      <c r="A142" s="2" t="s">
        <v>466</v>
      </c>
      <c r="B142" s="7" t="s">
        <v>6</v>
      </c>
      <c r="C142" s="5"/>
      <c r="D142" s="3" t="s">
        <v>467</v>
      </c>
      <c r="E142" s="36">
        <f t="shared" si="8"/>
        <v>2</v>
      </c>
      <c r="F142" s="35">
        <f t="shared" si="11"/>
        <v>3</v>
      </c>
      <c r="G142" s="4" t="str">
        <f t="shared" si="9"/>
        <v/>
      </c>
      <c r="H142" s="4" t="s">
        <v>1237</v>
      </c>
      <c r="I142" s="62">
        <f>IFERROR(IF(AND(P142&gt;Q142,P142=200),3,IF(OR(P142&gt;=300,Q142&gt;=300),"IT",_xlfn.XLOOKUP(MAX(P142:Q142),codetabel!$A:$A,codetabel!E:E))),"")</f>
        <v>3</v>
      </c>
      <c r="J142" s="33"/>
      <c r="K142" s="41" t="str">
        <f t="shared" si="10"/>
        <v xml:space="preserve"> </v>
      </c>
      <c r="L142" s="41"/>
      <c r="M142" s="36">
        <v>2</v>
      </c>
      <c r="N142" s="4" t="s">
        <v>312</v>
      </c>
      <c r="P142" s="52">
        <v>200</v>
      </c>
      <c r="Q142" s="53">
        <v>50</v>
      </c>
      <c r="R142" s="4"/>
      <c r="S142" s="4" t="s">
        <v>1237</v>
      </c>
    </row>
    <row r="143" spans="1:19" x14ac:dyDescent="0.25">
      <c r="A143" s="2" t="s">
        <v>468</v>
      </c>
      <c r="B143" s="7" t="s">
        <v>6</v>
      </c>
      <c r="C143" s="6" t="s">
        <v>314</v>
      </c>
      <c r="D143" s="3" t="s">
        <v>469</v>
      </c>
      <c r="E143" s="36" t="str">
        <f t="shared" si="8"/>
        <v/>
      </c>
      <c r="F143" s="35" t="str">
        <f t="shared" si="11"/>
        <v/>
      </c>
      <c r="G143" s="4" t="str">
        <f t="shared" si="9"/>
        <v/>
      </c>
      <c r="H143" s="4"/>
      <c r="I143" s="62" t="str">
        <f>IFERROR(IF(AND(P143&gt;Q143,P143=200),3,IF(OR(P143&gt;=300,Q143&gt;=300),"IT",_xlfn.XLOOKUP(MAX(P143:Q143),codetabel!$A:$A,codetabel!E:E))),"")</f>
        <v/>
      </c>
      <c r="J143" s="33"/>
      <c r="K143" s="41" t="str">
        <f t="shared" si="10"/>
        <v/>
      </c>
      <c r="L143" s="41"/>
      <c r="M143" s="36"/>
      <c r="N143" s="4"/>
      <c r="P143" s="52"/>
      <c r="Q143" s="53"/>
      <c r="R143" s="4"/>
      <c r="S143" s="4"/>
    </row>
    <row r="144" spans="1:19" x14ac:dyDescent="0.25">
      <c r="A144" s="2" t="s">
        <v>468</v>
      </c>
      <c r="B144" s="7" t="s">
        <v>6</v>
      </c>
      <c r="C144" s="6" t="s">
        <v>316</v>
      </c>
      <c r="D144" s="3" t="s">
        <v>470</v>
      </c>
      <c r="E144" s="36">
        <f t="shared" si="8"/>
        <v>2</v>
      </c>
      <c r="F144" s="35">
        <f t="shared" si="11"/>
        <v>3</v>
      </c>
      <c r="G144" s="4" t="str">
        <f t="shared" si="9"/>
        <v/>
      </c>
      <c r="H144" s="4"/>
      <c r="I144" s="62">
        <f>IFERROR(IF(AND(P144&gt;Q144,P144=200),3,IF(OR(P144&gt;=300,Q144&gt;=300),"IT",_xlfn.XLOOKUP(MAX(P144:Q144),codetabel!$A:$A,codetabel!E:E))),"")</f>
        <v>3</v>
      </c>
      <c r="J144" s="33"/>
      <c r="K144" s="41" t="str">
        <f t="shared" si="10"/>
        <v xml:space="preserve"> </v>
      </c>
      <c r="L144" s="41"/>
      <c r="M144" s="36">
        <v>2</v>
      </c>
      <c r="N144" s="4" t="s">
        <v>312</v>
      </c>
      <c r="P144" s="52">
        <v>100</v>
      </c>
      <c r="Q144" s="53">
        <v>50</v>
      </c>
      <c r="R144" s="4"/>
      <c r="S144" s="4"/>
    </row>
    <row r="145" spans="1:19" x14ac:dyDescent="0.25">
      <c r="A145" s="2" t="s">
        <v>468</v>
      </c>
      <c r="B145" s="7" t="s">
        <v>6</v>
      </c>
      <c r="C145" s="6" t="s">
        <v>318</v>
      </c>
      <c r="D145" s="3" t="s">
        <v>471</v>
      </c>
      <c r="E145" s="36">
        <f t="shared" si="8"/>
        <v>2</v>
      </c>
      <c r="F145" s="35" t="str">
        <f t="shared" si="11"/>
        <v>IT</v>
      </c>
      <c r="G145" s="4" t="str">
        <f t="shared" si="9"/>
        <v/>
      </c>
      <c r="H145" s="4" t="s">
        <v>1237</v>
      </c>
      <c r="I145" s="62" t="str">
        <f>IFERROR(IF(AND(P145&gt;Q145,P145=200),3,IF(OR(P145&gt;=300,Q145&gt;=300),"IT",_xlfn.XLOOKUP(MAX(P145:Q145),codetabel!$A:$A,codetabel!E:E))),"")</f>
        <v>IT</v>
      </c>
      <c r="J145" s="33"/>
      <c r="K145" s="41" t="str">
        <f t="shared" si="10"/>
        <v xml:space="preserve"> </v>
      </c>
      <c r="L145" s="41"/>
      <c r="M145" s="36">
        <v>2</v>
      </c>
      <c r="N145" s="4" t="s">
        <v>312</v>
      </c>
      <c r="P145" s="52">
        <v>300</v>
      </c>
      <c r="Q145" s="53">
        <v>50</v>
      </c>
      <c r="R145" s="4"/>
      <c r="S145" s="4" t="s">
        <v>1237</v>
      </c>
    </row>
    <row r="146" spans="1:19" x14ac:dyDescent="0.25">
      <c r="A146" s="2" t="s">
        <v>468</v>
      </c>
      <c r="B146" s="7" t="s">
        <v>6</v>
      </c>
      <c r="C146" s="5"/>
      <c r="D146" s="3" t="s">
        <v>472</v>
      </c>
      <c r="E146" s="36">
        <f t="shared" si="8"/>
        <v>2</v>
      </c>
      <c r="F146" s="35">
        <f t="shared" si="11"/>
        <v>3</v>
      </c>
      <c r="G146" s="4" t="str">
        <f t="shared" si="9"/>
        <v/>
      </c>
      <c r="H146" s="4"/>
      <c r="I146" s="62">
        <f>IFERROR(IF(AND(P146&gt;Q146,P146=200),3,IF(OR(P146&gt;=300,Q146&gt;=300),"IT",_xlfn.XLOOKUP(MAX(P146:Q146),codetabel!$A:$A,codetabel!E:E))),"")</f>
        <v>3</v>
      </c>
      <c r="J146" s="33"/>
      <c r="K146" s="41" t="str">
        <f t="shared" si="10"/>
        <v xml:space="preserve"> </v>
      </c>
      <c r="L146" s="41"/>
      <c r="M146" s="36">
        <v>2</v>
      </c>
      <c r="N146" s="4" t="s">
        <v>312</v>
      </c>
      <c r="P146" s="52">
        <v>200</v>
      </c>
      <c r="Q146" s="53">
        <v>50</v>
      </c>
      <c r="R146" s="4"/>
      <c r="S146" s="4"/>
    </row>
    <row r="147" spans="1:19" x14ac:dyDescent="0.25">
      <c r="A147" s="2" t="s">
        <v>473</v>
      </c>
      <c r="B147" s="7" t="s">
        <v>7</v>
      </c>
      <c r="C147" s="5"/>
      <c r="D147" s="3" t="s">
        <v>474</v>
      </c>
      <c r="E147" s="36">
        <f t="shared" si="8"/>
        <v>4</v>
      </c>
      <c r="F147" s="35" t="str">
        <f t="shared" si="11"/>
        <v>IT</v>
      </c>
      <c r="G147" s="4" t="str">
        <f t="shared" si="9"/>
        <v/>
      </c>
      <c r="H147" s="4"/>
      <c r="I147" s="62" t="str">
        <f>IFERROR(IF(AND(P147&gt;Q147,P147=200),3,IF(OR(P147&gt;=300,Q147&gt;=300),"IT",_xlfn.XLOOKUP(MAX(P147:Q147),codetabel!$A:$A,codetabel!E:E))),"")</f>
        <v>IT</v>
      </c>
      <c r="J147" s="33"/>
      <c r="K147" s="41" t="str">
        <f t="shared" si="10"/>
        <v xml:space="preserve"> </v>
      </c>
      <c r="L147" s="41"/>
      <c r="M147" s="36">
        <v>2</v>
      </c>
      <c r="N147" s="4" t="s">
        <v>312</v>
      </c>
      <c r="P147" s="52">
        <v>300</v>
      </c>
      <c r="Q147" s="53">
        <v>200</v>
      </c>
      <c r="R147" s="4"/>
      <c r="S147" s="4"/>
    </row>
    <row r="148" spans="1:19" x14ac:dyDescent="0.25">
      <c r="A148" s="2" t="s">
        <v>475</v>
      </c>
      <c r="B148" s="8" t="s">
        <v>289</v>
      </c>
      <c r="C148" s="6" t="s">
        <v>314</v>
      </c>
      <c r="D148" s="3" t="s">
        <v>476</v>
      </c>
      <c r="E148" s="36" t="str">
        <f t="shared" si="8"/>
        <v/>
      </c>
      <c r="F148" s="35" t="str">
        <f t="shared" si="11"/>
        <v/>
      </c>
      <c r="G148" s="4" t="str">
        <f t="shared" si="9"/>
        <v/>
      </c>
      <c r="H148" s="4"/>
      <c r="I148" s="62" t="str">
        <f>IFERROR(IF(AND(P148&gt;Q148,P148=200),3,IF(OR(P148&gt;=300,Q148&gt;=300),"IT",_xlfn.XLOOKUP(MAX(P148:Q148),codetabel!$A:$A,codetabel!E:E))),"")</f>
        <v/>
      </c>
      <c r="J148" s="33"/>
      <c r="K148" s="41" t="str">
        <f t="shared" si="10"/>
        <v/>
      </c>
      <c r="L148" s="41"/>
      <c r="M148" s="36"/>
      <c r="N148" s="4"/>
      <c r="P148" s="52"/>
      <c r="Q148" s="53"/>
      <c r="R148" s="4"/>
      <c r="S148" s="4"/>
    </row>
    <row r="149" spans="1:19" x14ac:dyDescent="0.25">
      <c r="A149" s="2" t="s">
        <v>475</v>
      </c>
      <c r="B149" s="8" t="s">
        <v>289</v>
      </c>
      <c r="C149" s="6" t="s">
        <v>316</v>
      </c>
      <c r="D149" s="3" t="s">
        <v>477</v>
      </c>
      <c r="E149" s="36">
        <f t="shared" si="8"/>
        <v>4</v>
      </c>
      <c r="F149" s="35">
        <f t="shared" si="11"/>
        <v>3</v>
      </c>
      <c r="G149" s="4" t="str">
        <f t="shared" si="9"/>
        <v/>
      </c>
      <c r="H149" s="4" t="s">
        <v>1237</v>
      </c>
      <c r="I149" s="62">
        <f>IFERROR(IF(AND(P149&gt;Q149,P149=200),3,IF(OR(P149&gt;=300,Q149&gt;=300),"IT",_xlfn.XLOOKUP(MAX(P149:Q149),codetabel!$A:$A,codetabel!E:E))),"")</f>
        <v>4</v>
      </c>
      <c r="J149" s="33"/>
      <c r="K149" s="41" t="str">
        <f t="shared" si="10"/>
        <v xml:space="preserve"> </v>
      </c>
      <c r="L149" s="41"/>
      <c r="M149" s="36">
        <v>1</v>
      </c>
      <c r="N149" s="4" t="s">
        <v>312</v>
      </c>
      <c r="P149" s="52">
        <v>200</v>
      </c>
      <c r="Q149" s="53">
        <v>200</v>
      </c>
      <c r="R149" s="4"/>
      <c r="S149" s="4" t="s">
        <v>1237</v>
      </c>
    </row>
    <row r="150" spans="1:19" x14ac:dyDescent="0.25">
      <c r="A150" s="2" t="s">
        <v>475</v>
      </c>
      <c r="B150" s="8" t="s">
        <v>289</v>
      </c>
      <c r="C150" s="6" t="s">
        <v>318</v>
      </c>
      <c r="D150" s="3" t="s">
        <v>478</v>
      </c>
      <c r="E150" s="36" t="str">
        <f t="shared" si="8"/>
        <v>IT</v>
      </c>
      <c r="F150" s="35" t="str">
        <f t="shared" si="11"/>
        <v>IT</v>
      </c>
      <c r="G150" s="4" t="str">
        <f t="shared" si="9"/>
        <v/>
      </c>
      <c r="H150" s="4" t="s">
        <v>1237</v>
      </c>
      <c r="I150" s="62" t="str">
        <f>IFERROR(IF(AND(P150&gt;Q150,P150=200),3,IF(OR(P150&gt;=300,Q150&gt;=300),"IT",_xlfn.XLOOKUP(MAX(P150:Q150),codetabel!$A:$A,codetabel!E:E))),"")</f>
        <v>IT</v>
      </c>
      <c r="J150" s="33"/>
      <c r="K150" s="41" t="str">
        <f t="shared" si="10"/>
        <v xml:space="preserve"> </v>
      </c>
      <c r="L150" s="41"/>
      <c r="M150" s="36">
        <v>2</v>
      </c>
      <c r="N150" s="4" t="s">
        <v>312</v>
      </c>
      <c r="P150" s="52">
        <v>300</v>
      </c>
      <c r="Q150" s="53">
        <v>300</v>
      </c>
      <c r="R150" s="4"/>
      <c r="S150" s="4" t="s">
        <v>1237</v>
      </c>
    </row>
    <row r="151" spans="1:19" x14ac:dyDescent="0.25">
      <c r="A151" s="2" t="s">
        <v>479</v>
      </c>
      <c r="B151" s="8" t="s">
        <v>290</v>
      </c>
      <c r="C151" s="5"/>
      <c r="D151" s="3" t="s">
        <v>480</v>
      </c>
      <c r="E151" s="36">
        <f t="shared" si="8"/>
        <v>1</v>
      </c>
      <c r="F151" s="35" t="str">
        <f t="shared" si="11"/>
        <v>FM</v>
      </c>
      <c r="G151" s="4" t="str">
        <f t="shared" si="9"/>
        <v/>
      </c>
      <c r="H151" s="4"/>
      <c r="I151" s="62">
        <f>IFERROR(IF(AND(P151&gt;Q151,P151=200),3,IF(OR(P151&gt;=300,Q151&gt;=300),"IT",_xlfn.XLOOKUP(MAX(P151:Q151),codetabel!$A:$A,codetabel!E:E))),"")</f>
        <v>1</v>
      </c>
      <c r="J151" s="33"/>
      <c r="K151" s="41" t="str">
        <f t="shared" si="10"/>
        <v>JA</v>
      </c>
      <c r="L151" s="41"/>
      <c r="M151" s="36">
        <v>1</v>
      </c>
      <c r="N151" s="4" t="s">
        <v>312</v>
      </c>
      <c r="P151" s="52">
        <v>10</v>
      </c>
      <c r="Q151" s="53">
        <v>30</v>
      </c>
      <c r="R151" s="4"/>
      <c r="S151" s="4"/>
    </row>
    <row r="152" spans="1:19" x14ac:dyDescent="0.25">
      <c r="A152" s="2" t="s">
        <v>481</v>
      </c>
      <c r="B152" s="7" t="s">
        <v>8</v>
      </c>
      <c r="C152" s="5"/>
      <c r="D152" s="3" t="s">
        <v>482</v>
      </c>
      <c r="E152" s="36">
        <f t="shared" si="8"/>
        <v>3</v>
      </c>
      <c r="F152" s="35" t="str">
        <f t="shared" si="11"/>
        <v>IT</v>
      </c>
      <c r="G152" s="4" t="str">
        <f t="shared" si="9"/>
        <v/>
      </c>
      <c r="H152" s="4" t="s">
        <v>1237</v>
      </c>
      <c r="I152" s="62" t="str">
        <f>IFERROR(IF(AND(P152&gt;Q152,P152=200),3,IF(OR(P152&gt;=300,Q152&gt;=300),"IT",_xlfn.XLOOKUP(MAX(P152:Q152),codetabel!$A:$A,codetabel!E:E))),"")</f>
        <v>IT</v>
      </c>
      <c r="J152" s="33"/>
      <c r="K152" s="41" t="str">
        <f t="shared" si="10"/>
        <v xml:space="preserve"> </v>
      </c>
      <c r="L152" s="41"/>
      <c r="M152" s="36">
        <v>2</v>
      </c>
      <c r="N152" s="4" t="s">
        <v>312</v>
      </c>
      <c r="P152" s="52">
        <v>300</v>
      </c>
      <c r="Q152" s="53">
        <v>100</v>
      </c>
      <c r="R152" s="4"/>
      <c r="S152" s="4" t="s">
        <v>1237</v>
      </c>
    </row>
    <row r="153" spans="1:19" x14ac:dyDescent="0.25">
      <c r="A153" s="2" t="s">
        <v>483</v>
      </c>
      <c r="B153" s="7" t="s">
        <v>9</v>
      </c>
      <c r="C153" s="5"/>
      <c r="D153" s="3" t="s">
        <v>484</v>
      </c>
      <c r="E153" s="36">
        <f t="shared" si="8"/>
        <v>3</v>
      </c>
      <c r="F153" s="35" t="str">
        <f t="shared" si="11"/>
        <v>IT</v>
      </c>
      <c r="G153" s="4" t="str">
        <f t="shared" si="9"/>
        <v/>
      </c>
      <c r="H153" s="4"/>
      <c r="I153" s="62" t="str">
        <f>IFERROR(IF(AND(P153&gt;Q153,P153=200),3,IF(OR(P153&gt;=300,Q153&gt;=300),"IT",_xlfn.XLOOKUP(MAX(P153:Q153),codetabel!$A:$A,codetabel!E:E))),"")</f>
        <v>IT</v>
      </c>
      <c r="J153" s="33"/>
      <c r="K153" s="41" t="str">
        <f t="shared" si="10"/>
        <v xml:space="preserve"> </v>
      </c>
      <c r="L153" s="41"/>
      <c r="M153" s="36">
        <v>2</v>
      </c>
      <c r="N153" s="4" t="s">
        <v>312</v>
      </c>
      <c r="P153" s="52">
        <v>300</v>
      </c>
      <c r="Q153" s="53">
        <v>100</v>
      </c>
      <c r="R153" s="4"/>
      <c r="S153" s="4"/>
    </row>
    <row r="154" spans="1:19" x14ac:dyDescent="0.25">
      <c r="A154" s="2" t="s">
        <v>485</v>
      </c>
      <c r="B154" s="7" t="s">
        <v>10</v>
      </c>
      <c r="C154" s="5"/>
      <c r="D154" s="3" t="s">
        <v>486</v>
      </c>
      <c r="E154" s="36">
        <f t="shared" si="8"/>
        <v>3</v>
      </c>
      <c r="F154" s="35" t="str">
        <f t="shared" si="11"/>
        <v>FM</v>
      </c>
      <c r="G154" s="4" t="str">
        <f t="shared" si="9"/>
        <v/>
      </c>
      <c r="H154" s="4" t="s">
        <v>1237</v>
      </c>
      <c r="I154" s="62">
        <f>IFERROR(IF(AND(P154&gt;Q154,P154=200),3,IF(OR(P154&gt;=300,Q154&gt;=300),"IT",_xlfn.XLOOKUP(MAX(P154:Q154),codetabel!$A:$A,codetabel!E:E))),"")</f>
        <v>3</v>
      </c>
      <c r="J154" s="33"/>
      <c r="K154" s="41" t="str">
        <f t="shared" si="10"/>
        <v xml:space="preserve"> </v>
      </c>
      <c r="L154" s="41"/>
      <c r="M154" s="36">
        <v>3</v>
      </c>
      <c r="N154" s="4" t="s">
        <v>312</v>
      </c>
      <c r="P154" s="52">
        <v>10</v>
      </c>
      <c r="Q154" s="53">
        <v>100</v>
      </c>
      <c r="R154" s="4"/>
      <c r="S154" s="4" t="s">
        <v>1237</v>
      </c>
    </row>
    <row r="155" spans="1:19" x14ac:dyDescent="0.25">
      <c r="A155" s="2" t="s">
        <v>487</v>
      </c>
      <c r="B155" s="7" t="s">
        <v>755</v>
      </c>
      <c r="C155" s="6" t="s">
        <v>308</v>
      </c>
      <c r="D155" s="3" t="s">
        <v>1225</v>
      </c>
      <c r="E155" s="36" t="str">
        <f t="shared" si="8"/>
        <v/>
      </c>
      <c r="F155" s="35" t="str">
        <f t="shared" si="11"/>
        <v/>
      </c>
      <c r="G155" s="4" t="str">
        <f t="shared" si="9"/>
        <v/>
      </c>
      <c r="H155" s="4"/>
      <c r="I155" s="62" t="str">
        <f>IFERROR(IF(AND(P155&gt;Q155,P155=200),3,IF(OR(P155&gt;=300,Q155&gt;=300),"IT",_xlfn.XLOOKUP(MAX(P155:Q155),codetabel!$A:$A,codetabel!E:E))),"")</f>
        <v/>
      </c>
      <c r="J155" s="33"/>
      <c r="K155" s="41" t="str">
        <f t="shared" si="10"/>
        <v/>
      </c>
      <c r="L155" s="41"/>
      <c r="M155" s="36"/>
      <c r="N155" s="4"/>
      <c r="P155" s="52"/>
      <c r="Q155" s="53"/>
      <c r="R155" s="4"/>
      <c r="S155" s="4"/>
    </row>
    <row r="156" spans="1:19" x14ac:dyDescent="0.25">
      <c r="A156" s="2" t="s">
        <v>487</v>
      </c>
      <c r="B156" s="7" t="s">
        <v>755</v>
      </c>
      <c r="C156" s="6" t="s">
        <v>308</v>
      </c>
      <c r="D156" s="3" t="s">
        <v>488</v>
      </c>
      <c r="E156" s="36" t="str">
        <f t="shared" si="8"/>
        <v/>
      </c>
      <c r="F156" s="35" t="str">
        <f t="shared" si="11"/>
        <v/>
      </c>
      <c r="G156" s="4" t="str">
        <f t="shared" si="9"/>
        <v/>
      </c>
      <c r="H156" s="4"/>
      <c r="I156" s="62" t="str">
        <f>IFERROR(IF(AND(P156&gt;Q156,P156=200),3,IF(OR(P156&gt;=300,Q156&gt;=300),"IT",_xlfn.XLOOKUP(MAX(P156:Q156),codetabel!$A:$A,codetabel!E:E))),"")</f>
        <v/>
      </c>
      <c r="J156" s="33"/>
      <c r="K156" s="41" t="str">
        <f t="shared" si="10"/>
        <v/>
      </c>
      <c r="L156" s="41"/>
      <c r="M156" s="36"/>
      <c r="N156" s="4"/>
      <c r="P156" s="52"/>
      <c r="Q156" s="53"/>
      <c r="R156" s="4"/>
      <c r="S156" s="4"/>
    </row>
    <row r="157" spans="1:19" x14ac:dyDescent="0.25">
      <c r="A157" s="2" t="s">
        <v>489</v>
      </c>
      <c r="B157" s="7" t="s">
        <v>291</v>
      </c>
      <c r="C157" s="5"/>
      <c r="D157" s="3" t="s">
        <v>490</v>
      </c>
      <c r="E157" s="36">
        <f t="shared" si="8"/>
        <v>2</v>
      </c>
      <c r="F157" s="35">
        <f t="shared" si="11"/>
        <v>3</v>
      </c>
      <c r="G157" s="4" t="str">
        <f t="shared" si="9"/>
        <v/>
      </c>
      <c r="H157" s="4"/>
      <c r="I157" s="62">
        <f>IFERROR(IF(AND(P157&gt;Q157,P157=200),3,IF(OR(P157&gt;=300,Q157&gt;=300),"IT",_xlfn.XLOOKUP(MAX(P157:Q157),codetabel!$A:$A,codetabel!E:E))),"")</f>
        <v>3</v>
      </c>
      <c r="J157" s="33"/>
      <c r="K157" s="41" t="str">
        <f t="shared" si="10"/>
        <v xml:space="preserve"> </v>
      </c>
      <c r="L157" s="41"/>
      <c r="M157" s="36">
        <v>2</v>
      </c>
      <c r="N157" s="4" t="s">
        <v>312</v>
      </c>
      <c r="P157" s="52">
        <v>200</v>
      </c>
      <c r="Q157" s="53">
        <v>50</v>
      </c>
      <c r="R157" s="4"/>
      <c r="S157" s="4"/>
    </row>
    <row r="158" spans="1:19" x14ac:dyDescent="0.25">
      <c r="A158" s="2" t="s">
        <v>491</v>
      </c>
      <c r="B158" s="7" t="s">
        <v>292</v>
      </c>
      <c r="C158" s="6" t="s">
        <v>308</v>
      </c>
      <c r="D158" s="3" t="s">
        <v>1225</v>
      </c>
      <c r="E158" s="36" t="str">
        <f t="shared" si="8"/>
        <v/>
      </c>
      <c r="F158" s="35" t="str">
        <f t="shared" si="11"/>
        <v/>
      </c>
      <c r="G158" s="4" t="str">
        <f t="shared" si="9"/>
        <v/>
      </c>
      <c r="H158" s="4"/>
      <c r="I158" s="62" t="str">
        <f>IFERROR(IF(AND(P158&gt;Q158,P158=200),3,IF(OR(P158&gt;=300,Q158&gt;=300),"IT",_xlfn.XLOOKUP(MAX(P158:Q158),codetabel!$A:$A,codetabel!E:E))),"")</f>
        <v/>
      </c>
      <c r="J158" s="33"/>
      <c r="K158" s="41" t="str">
        <f t="shared" si="10"/>
        <v/>
      </c>
      <c r="L158" s="41"/>
      <c r="M158" s="36"/>
      <c r="N158" s="4"/>
      <c r="P158" s="52"/>
      <c r="Q158" s="53"/>
      <c r="R158" s="4"/>
      <c r="S158" s="4"/>
    </row>
    <row r="159" spans="1:19" x14ac:dyDescent="0.25">
      <c r="A159" s="2" t="s">
        <v>491</v>
      </c>
      <c r="B159" s="7" t="s">
        <v>292</v>
      </c>
      <c r="C159" s="6" t="s">
        <v>308</v>
      </c>
      <c r="D159" s="3" t="s">
        <v>492</v>
      </c>
      <c r="E159" s="36" t="str">
        <f t="shared" si="8"/>
        <v/>
      </c>
      <c r="F159" s="35" t="str">
        <f t="shared" si="11"/>
        <v/>
      </c>
      <c r="G159" s="4" t="str">
        <f t="shared" si="9"/>
        <v/>
      </c>
      <c r="H159" s="4"/>
      <c r="I159" s="62" t="str">
        <f>IFERROR(IF(AND(P159&gt;Q159,P159=200),3,IF(OR(P159&gt;=300,Q159&gt;=300),"IT",_xlfn.XLOOKUP(MAX(P159:Q159),codetabel!$A:$A,codetabel!E:E))),"")</f>
        <v/>
      </c>
      <c r="J159" s="33"/>
      <c r="K159" s="41" t="str">
        <f t="shared" si="10"/>
        <v/>
      </c>
      <c r="L159" s="41"/>
      <c r="M159" s="36"/>
      <c r="N159" s="4"/>
      <c r="P159" s="52"/>
      <c r="Q159" s="53"/>
      <c r="R159" s="4"/>
      <c r="S159" s="4"/>
    </row>
    <row r="160" spans="1:19" x14ac:dyDescent="0.25">
      <c r="A160" s="2" t="s">
        <v>493</v>
      </c>
      <c r="B160" s="8" t="s">
        <v>293</v>
      </c>
      <c r="C160" s="5"/>
      <c r="D160" s="3" t="s">
        <v>494</v>
      </c>
      <c r="E160" s="36">
        <f t="shared" si="8"/>
        <v>3</v>
      </c>
      <c r="F160" s="35" t="str">
        <f t="shared" si="11"/>
        <v>FM</v>
      </c>
      <c r="G160" s="4" t="str">
        <f t="shared" si="9"/>
        <v/>
      </c>
      <c r="H160" s="4"/>
      <c r="I160" s="62">
        <f>IFERROR(IF(AND(P160&gt;Q160,P160=200),3,IF(OR(P160&gt;=300,Q160&gt;=300),"IT",_xlfn.XLOOKUP(MAX(P160:Q160),codetabel!$A:$A,codetabel!E:E))),"")</f>
        <v>3</v>
      </c>
      <c r="J160" s="33"/>
      <c r="K160" s="41" t="str">
        <f t="shared" si="10"/>
        <v xml:space="preserve"> </v>
      </c>
      <c r="L160" s="41"/>
      <c r="M160" s="36">
        <v>2</v>
      </c>
      <c r="N160" s="4" t="s">
        <v>312</v>
      </c>
      <c r="P160" s="52">
        <v>10</v>
      </c>
      <c r="Q160" s="53">
        <v>100</v>
      </c>
      <c r="R160" s="4"/>
      <c r="S160" s="4"/>
    </row>
    <row r="161" spans="1:19" x14ac:dyDescent="0.25">
      <c r="A161" s="2" t="s">
        <v>495</v>
      </c>
      <c r="B161" s="8" t="s">
        <v>294</v>
      </c>
      <c r="C161" s="6" t="s">
        <v>314</v>
      </c>
      <c r="D161" s="3" t="s">
        <v>496</v>
      </c>
      <c r="E161" s="36" t="str">
        <f t="shared" si="8"/>
        <v/>
      </c>
      <c r="F161" s="35" t="str">
        <f t="shared" si="11"/>
        <v/>
      </c>
      <c r="G161" s="4" t="str">
        <f t="shared" si="9"/>
        <v/>
      </c>
      <c r="H161" s="4"/>
      <c r="I161" s="62" t="str">
        <f>IFERROR(IF(AND(P161&gt;Q161,P161=200),3,IF(OR(P161&gt;=300,Q161&gt;=300),"IT",_xlfn.XLOOKUP(MAX(P161:Q161),codetabel!$A:$A,codetabel!E:E))),"")</f>
        <v/>
      </c>
      <c r="J161" s="33"/>
      <c r="K161" s="41" t="str">
        <f t="shared" si="10"/>
        <v/>
      </c>
      <c r="L161" s="41"/>
      <c r="M161" s="36"/>
      <c r="N161" s="4"/>
      <c r="P161" s="52"/>
      <c r="Q161" s="53"/>
      <c r="R161" s="4"/>
      <c r="S161" s="4"/>
    </row>
    <row r="162" spans="1:19" x14ac:dyDescent="0.25">
      <c r="A162" s="2" t="s">
        <v>495</v>
      </c>
      <c r="B162" s="8" t="s">
        <v>294</v>
      </c>
      <c r="C162" s="6" t="s">
        <v>316</v>
      </c>
      <c r="D162" s="3" t="s">
        <v>497</v>
      </c>
      <c r="E162" s="36">
        <f t="shared" si="8"/>
        <v>3</v>
      </c>
      <c r="F162" s="35" t="str">
        <f t="shared" si="11"/>
        <v>FM</v>
      </c>
      <c r="G162" s="4" t="str">
        <f t="shared" si="9"/>
        <v/>
      </c>
      <c r="H162" s="4"/>
      <c r="I162" s="62">
        <f>IFERROR(IF(AND(P162&gt;Q162,P162=200),3,IF(OR(P162&gt;=300,Q162&gt;=300),"IT",_xlfn.XLOOKUP(MAX(P162:Q162),codetabel!$A:$A,codetabel!E:E))),"")</f>
        <v>3</v>
      </c>
      <c r="J162" s="33"/>
      <c r="K162" s="41" t="str">
        <f t="shared" si="10"/>
        <v xml:space="preserve"> </v>
      </c>
      <c r="L162" s="41"/>
      <c r="M162" s="36">
        <v>2</v>
      </c>
      <c r="N162" s="4" t="s">
        <v>312</v>
      </c>
      <c r="P162" s="52">
        <v>10</v>
      </c>
      <c r="Q162" s="53">
        <v>100</v>
      </c>
      <c r="R162" s="4"/>
      <c r="S162" s="4"/>
    </row>
    <row r="163" spans="1:19" x14ac:dyDescent="0.25">
      <c r="A163" s="2" t="s">
        <v>495</v>
      </c>
      <c r="B163" s="8" t="s">
        <v>294</v>
      </c>
      <c r="C163" s="6" t="s">
        <v>318</v>
      </c>
      <c r="D163" s="3" t="s">
        <v>498</v>
      </c>
      <c r="E163" s="36" t="str">
        <f t="shared" si="8"/>
        <v>IT</v>
      </c>
      <c r="F163" s="35" t="str">
        <f t="shared" si="11"/>
        <v>FM</v>
      </c>
      <c r="G163" s="4" t="str">
        <f t="shared" si="9"/>
        <v>GPP</v>
      </c>
      <c r="H163" s="4"/>
      <c r="I163" s="62" t="str">
        <f>IFERROR(IF(AND(P163&gt;Q163,P163=200),3,IF(OR(P163&gt;=300,Q163&gt;=300),"IT",_xlfn.XLOOKUP(MAX(P163:Q163),codetabel!$A:$A,codetabel!E:E))),"")</f>
        <v>IT</v>
      </c>
      <c r="J163" s="33"/>
      <c r="K163" s="41" t="str">
        <f t="shared" si="10"/>
        <v xml:space="preserve"> </v>
      </c>
      <c r="L163" s="41"/>
      <c r="M163" s="36">
        <v>3</v>
      </c>
      <c r="N163" s="4" t="s">
        <v>312</v>
      </c>
      <c r="P163" s="52">
        <v>10</v>
      </c>
      <c r="Q163" s="53">
        <v>300</v>
      </c>
      <c r="R163" s="4" t="s">
        <v>303</v>
      </c>
      <c r="S163" s="4"/>
    </row>
    <row r="164" spans="1:19" x14ac:dyDescent="0.25">
      <c r="A164" s="2" t="s">
        <v>499</v>
      </c>
      <c r="B164" s="7" t="s">
        <v>295</v>
      </c>
      <c r="C164" s="5"/>
      <c r="D164" s="3" t="s">
        <v>500</v>
      </c>
      <c r="E164" s="36">
        <f t="shared" si="8"/>
        <v>2</v>
      </c>
      <c r="F164" s="35">
        <f t="shared" si="11"/>
        <v>2</v>
      </c>
      <c r="G164" s="4" t="str">
        <f t="shared" si="9"/>
        <v/>
      </c>
      <c r="H164" s="4"/>
      <c r="I164" s="62">
        <f>IFERROR(IF(AND(P164&gt;Q164,P164=200),3,IF(OR(P164&gt;=300,Q164&gt;=300),"IT",_xlfn.XLOOKUP(MAX(P164:Q164),codetabel!$A:$A,codetabel!E:E))),"")</f>
        <v>2</v>
      </c>
      <c r="J164" s="33"/>
      <c r="K164" s="41" t="str">
        <f t="shared" si="10"/>
        <v xml:space="preserve"> </v>
      </c>
      <c r="L164" s="41"/>
      <c r="M164" s="36">
        <v>2</v>
      </c>
      <c r="N164" s="4" t="s">
        <v>312</v>
      </c>
      <c r="P164" s="52">
        <v>50</v>
      </c>
      <c r="Q164" s="53">
        <v>50</v>
      </c>
      <c r="R164" s="4"/>
      <c r="S164" s="4"/>
    </row>
    <row r="165" spans="1:19" x14ac:dyDescent="0.25">
      <c r="A165" s="2" t="s">
        <v>501</v>
      </c>
      <c r="B165" s="7" t="s">
        <v>296</v>
      </c>
      <c r="C165" s="5"/>
      <c r="D165" s="3" t="s">
        <v>502</v>
      </c>
      <c r="E165" s="36">
        <f t="shared" si="8"/>
        <v>2</v>
      </c>
      <c r="F165" s="35" t="str">
        <f t="shared" si="11"/>
        <v>FM</v>
      </c>
      <c r="G165" s="4" t="str">
        <f t="shared" si="9"/>
        <v/>
      </c>
      <c r="H165" s="4"/>
      <c r="I165" s="62">
        <f>IFERROR(IF(AND(P165&gt;Q165,P165=200),3,IF(OR(P165&gt;=300,Q165&gt;=300),"IT",_xlfn.XLOOKUP(MAX(P165:Q165),codetabel!$A:$A,codetabel!E:E))),"")</f>
        <v>2</v>
      </c>
      <c r="J165" s="33"/>
      <c r="K165" s="41" t="str">
        <f t="shared" si="10"/>
        <v xml:space="preserve"> </v>
      </c>
      <c r="L165" s="41"/>
      <c r="M165" s="36">
        <v>1</v>
      </c>
      <c r="N165" s="4" t="s">
        <v>312</v>
      </c>
      <c r="P165" s="52">
        <v>10</v>
      </c>
      <c r="Q165" s="53">
        <v>50</v>
      </c>
      <c r="R165" s="4"/>
      <c r="S165" s="4"/>
    </row>
    <row r="166" spans="1:19" x14ac:dyDescent="0.25">
      <c r="A166" s="2" t="s">
        <v>503</v>
      </c>
      <c r="B166" s="7" t="s">
        <v>11</v>
      </c>
      <c r="C166" s="5"/>
      <c r="D166" s="3" t="s">
        <v>504</v>
      </c>
      <c r="E166" s="36">
        <f t="shared" si="8"/>
        <v>4</v>
      </c>
      <c r="F166" s="35">
        <f t="shared" si="11"/>
        <v>3</v>
      </c>
      <c r="G166" s="4" t="str">
        <f t="shared" si="9"/>
        <v/>
      </c>
      <c r="H166" s="4"/>
      <c r="I166" s="62">
        <f>IFERROR(IF(AND(P166&gt;Q166,P166=200),3,IF(OR(P166&gt;=300,Q166&gt;=300),"IT",_xlfn.XLOOKUP(MAX(P166:Q166),codetabel!$A:$A,codetabel!E:E))),"")</f>
        <v>4</v>
      </c>
      <c r="J166" s="33"/>
      <c r="K166" s="41" t="str">
        <f t="shared" si="10"/>
        <v xml:space="preserve"> </v>
      </c>
      <c r="L166" s="41"/>
      <c r="M166" s="36">
        <v>2</v>
      </c>
      <c r="N166" s="4" t="s">
        <v>312</v>
      </c>
      <c r="P166" s="52">
        <v>100</v>
      </c>
      <c r="Q166" s="53">
        <v>200</v>
      </c>
      <c r="R166" s="4"/>
      <c r="S166" s="4"/>
    </row>
    <row r="167" spans="1:19" x14ac:dyDescent="0.25">
      <c r="A167" s="2" t="s">
        <v>505</v>
      </c>
      <c r="B167" s="7" t="s">
        <v>297</v>
      </c>
      <c r="C167" s="5"/>
      <c r="D167" s="3" t="s">
        <v>506</v>
      </c>
      <c r="E167" s="36">
        <f t="shared" si="8"/>
        <v>2</v>
      </c>
      <c r="F167" s="35" t="str">
        <f t="shared" si="11"/>
        <v>FM</v>
      </c>
      <c r="G167" s="4" t="str">
        <f t="shared" si="9"/>
        <v/>
      </c>
      <c r="H167" s="4"/>
      <c r="I167" s="62">
        <f>IFERROR(IF(AND(P167&gt;Q167,P167=200),3,IF(OR(P167&gt;=300,Q167&gt;=300),"IT",_xlfn.XLOOKUP(MAX(P167:Q167),codetabel!$A:$A,codetabel!E:E))),"")</f>
        <v>2</v>
      </c>
      <c r="J167" s="33"/>
      <c r="K167" s="41" t="str">
        <f t="shared" si="10"/>
        <v xml:space="preserve"> </v>
      </c>
      <c r="L167" s="41"/>
      <c r="M167" s="36">
        <v>1</v>
      </c>
      <c r="N167" s="4" t="s">
        <v>312</v>
      </c>
      <c r="P167" s="52">
        <v>0</v>
      </c>
      <c r="Q167" s="53">
        <v>50</v>
      </c>
      <c r="R167" s="4"/>
      <c r="S167" s="4"/>
    </row>
    <row r="168" spans="1:19" x14ac:dyDescent="0.25">
      <c r="A168" s="2" t="s">
        <v>507</v>
      </c>
      <c r="B168" s="7" t="s">
        <v>380</v>
      </c>
      <c r="C168" s="6" t="s">
        <v>308</v>
      </c>
      <c r="D168" s="3" t="s">
        <v>1225</v>
      </c>
      <c r="E168" s="36" t="str">
        <f t="shared" si="8"/>
        <v/>
      </c>
      <c r="F168" s="35" t="str">
        <f t="shared" si="11"/>
        <v/>
      </c>
      <c r="G168" s="4" t="str">
        <f t="shared" si="9"/>
        <v/>
      </c>
      <c r="H168" s="4"/>
      <c r="I168" s="62" t="str">
        <f>IFERROR(IF(AND(P168&gt;Q168,P168=200),3,IF(OR(P168&gt;=300,Q168&gt;=300),"IT",_xlfn.XLOOKUP(MAX(P168:Q168),codetabel!$A:$A,codetabel!E:E))),"")</f>
        <v/>
      </c>
      <c r="J168" s="33"/>
      <c r="K168" s="41" t="str">
        <f t="shared" si="10"/>
        <v/>
      </c>
      <c r="L168" s="41"/>
      <c r="M168" s="36"/>
      <c r="N168" s="4"/>
      <c r="P168" s="52"/>
      <c r="Q168" s="53"/>
      <c r="R168" s="4"/>
      <c r="S168" s="4"/>
    </row>
    <row r="169" spans="1:19" x14ac:dyDescent="0.25">
      <c r="A169" s="2" t="s">
        <v>507</v>
      </c>
      <c r="B169" s="8" t="s">
        <v>380</v>
      </c>
      <c r="C169" s="6" t="s">
        <v>308</v>
      </c>
      <c r="D169" s="3" t="s">
        <v>508</v>
      </c>
      <c r="E169" s="36" t="str">
        <f t="shared" si="8"/>
        <v/>
      </c>
      <c r="F169" s="35" t="str">
        <f t="shared" si="11"/>
        <v/>
      </c>
      <c r="G169" s="4" t="str">
        <f t="shared" si="9"/>
        <v/>
      </c>
      <c r="H169" s="4"/>
      <c r="I169" s="62" t="str">
        <f>IFERROR(IF(AND(P169&gt;Q169,P169=200),3,IF(OR(P169&gt;=300,Q169&gt;=300),"IT",_xlfn.XLOOKUP(MAX(P169:Q169),codetabel!$A:$A,codetabel!E:E))),"")</f>
        <v/>
      </c>
      <c r="J169" s="33"/>
      <c r="K169" s="41" t="str">
        <f t="shared" si="10"/>
        <v/>
      </c>
      <c r="L169" s="41"/>
      <c r="M169" s="36"/>
      <c r="N169" s="4"/>
      <c r="P169" s="52"/>
      <c r="Q169" s="53"/>
      <c r="R169" s="4"/>
      <c r="S169" s="4"/>
    </row>
    <row r="170" spans="1:19" x14ac:dyDescent="0.25">
      <c r="A170" s="2" t="s">
        <v>509</v>
      </c>
      <c r="B170" s="7" t="s">
        <v>298</v>
      </c>
      <c r="C170" s="5"/>
      <c r="D170" s="3" t="s">
        <v>510</v>
      </c>
      <c r="E170" s="36">
        <f t="shared" si="8"/>
        <v>2</v>
      </c>
      <c r="F170" s="35">
        <f t="shared" si="11"/>
        <v>1</v>
      </c>
      <c r="G170" s="4" t="str">
        <f t="shared" si="9"/>
        <v/>
      </c>
      <c r="H170" s="4"/>
      <c r="I170" s="62">
        <f>IFERROR(IF(AND(P170&gt;Q170,P170=200),3,IF(OR(P170&gt;=300,Q170&gt;=300),"IT",_xlfn.XLOOKUP(MAX(P170:Q170),codetabel!$A:$A,codetabel!E:E))),"")</f>
        <v>2</v>
      </c>
      <c r="J170" s="33"/>
      <c r="K170" s="41" t="str">
        <f t="shared" si="10"/>
        <v xml:space="preserve"> </v>
      </c>
      <c r="L170" s="41"/>
      <c r="M170" s="36">
        <v>1</v>
      </c>
      <c r="N170" s="4" t="s">
        <v>312</v>
      </c>
      <c r="P170" s="52">
        <v>30</v>
      </c>
      <c r="Q170" s="53">
        <v>50</v>
      </c>
      <c r="R170" s="4"/>
      <c r="S170" s="4"/>
    </row>
    <row r="171" spans="1:19" x14ac:dyDescent="0.25">
      <c r="A171" s="2" t="s">
        <v>511</v>
      </c>
      <c r="B171" s="7" t="s">
        <v>298</v>
      </c>
      <c r="C171" s="5"/>
      <c r="D171" s="3" t="s">
        <v>512</v>
      </c>
      <c r="E171" s="36">
        <f t="shared" si="8"/>
        <v>1</v>
      </c>
      <c r="F171" s="35" t="str">
        <f t="shared" si="11"/>
        <v>FM</v>
      </c>
      <c r="G171" s="4" t="str">
        <f t="shared" si="9"/>
        <v/>
      </c>
      <c r="H171" s="4"/>
      <c r="I171" s="62">
        <f>IFERROR(IF(AND(P171&gt;Q171,P171=200),3,IF(OR(P171&gt;=300,Q171&gt;=300),"IT",_xlfn.XLOOKUP(MAX(P171:Q171),codetabel!$A:$A,codetabel!E:E))),"")</f>
        <v>1</v>
      </c>
      <c r="J171" s="33"/>
      <c r="K171" s="41" t="str">
        <f t="shared" si="10"/>
        <v>JA</v>
      </c>
      <c r="L171" s="41"/>
      <c r="M171" s="36">
        <v>2</v>
      </c>
      <c r="N171" s="4" t="s">
        <v>312</v>
      </c>
      <c r="P171" s="52">
        <v>10</v>
      </c>
      <c r="Q171" s="53">
        <v>30</v>
      </c>
      <c r="R171" s="4"/>
      <c r="S171" s="4"/>
    </row>
    <row r="172" spans="1:19" x14ac:dyDescent="0.25">
      <c r="A172" s="2" t="s">
        <v>513</v>
      </c>
      <c r="B172" s="7" t="s">
        <v>299</v>
      </c>
      <c r="C172" s="5"/>
      <c r="D172" s="3" t="s">
        <v>514</v>
      </c>
      <c r="E172" s="36" t="str">
        <f t="shared" si="8"/>
        <v>FM</v>
      </c>
      <c r="F172" s="35">
        <f t="shared" si="11"/>
        <v>2</v>
      </c>
      <c r="G172" s="4" t="str">
        <f t="shared" si="9"/>
        <v/>
      </c>
      <c r="H172" s="4"/>
      <c r="I172" s="62">
        <f>IFERROR(IF(AND(P172&gt;Q172,P172=200),3,IF(OR(P172&gt;=300,Q172&gt;=300),"IT",_xlfn.XLOOKUP(MAX(P172:Q172),codetabel!$A:$A,codetabel!E:E))),"")</f>
        <v>2</v>
      </c>
      <c r="J172" s="33"/>
      <c r="K172" s="41" t="str">
        <f t="shared" si="10"/>
        <v xml:space="preserve"> </v>
      </c>
      <c r="L172" s="41"/>
      <c r="M172" s="36">
        <v>1</v>
      </c>
      <c r="N172" s="4" t="s">
        <v>312</v>
      </c>
      <c r="P172" s="52">
        <v>50</v>
      </c>
      <c r="Q172" s="53">
        <v>10</v>
      </c>
      <c r="R172" s="4"/>
      <c r="S172" s="4"/>
    </row>
    <row r="173" spans="1:19" x14ac:dyDescent="0.25">
      <c r="A173" s="2" t="s">
        <v>515</v>
      </c>
      <c r="B173" s="2" t="s">
        <v>515</v>
      </c>
      <c r="C173" s="6" t="s">
        <v>308</v>
      </c>
      <c r="D173" s="3" t="s">
        <v>1225</v>
      </c>
      <c r="E173" s="36" t="str">
        <f t="shared" si="8"/>
        <v/>
      </c>
      <c r="F173" s="35" t="str">
        <f t="shared" si="11"/>
        <v/>
      </c>
      <c r="G173" s="4" t="str">
        <f t="shared" si="9"/>
        <v/>
      </c>
      <c r="H173" s="4"/>
      <c r="I173" s="62" t="str">
        <f>IFERROR(IF(AND(P173&gt;Q173,P173=200),3,IF(OR(P173&gt;=300,Q173&gt;=300),"IT",_xlfn.XLOOKUP(MAX(P173:Q173),codetabel!$A:$A,codetabel!E:E))),"")</f>
        <v/>
      </c>
      <c r="J173" s="33"/>
      <c r="K173" s="41" t="str">
        <f t="shared" si="10"/>
        <v/>
      </c>
      <c r="L173" s="41"/>
      <c r="M173" s="36"/>
      <c r="N173" s="4"/>
      <c r="P173" s="52"/>
      <c r="Q173" s="53"/>
      <c r="R173" s="4"/>
      <c r="S173" s="4"/>
    </row>
    <row r="174" spans="1:19" x14ac:dyDescent="0.25">
      <c r="A174" s="2" t="s">
        <v>515</v>
      </c>
      <c r="B174" s="7" t="s">
        <v>390</v>
      </c>
      <c r="C174" s="6" t="s">
        <v>308</v>
      </c>
      <c r="D174" s="3" t="s">
        <v>516</v>
      </c>
      <c r="E174" s="36" t="str">
        <f t="shared" si="8"/>
        <v/>
      </c>
      <c r="F174" s="35" t="str">
        <f t="shared" si="11"/>
        <v/>
      </c>
      <c r="G174" s="4" t="str">
        <f t="shared" si="9"/>
        <v/>
      </c>
      <c r="H174" s="4"/>
      <c r="I174" s="62" t="str">
        <f>IFERROR(IF(AND(P174&gt;Q174,P174=200),3,IF(OR(P174&gt;=300,Q174&gt;=300),"IT",_xlfn.XLOOKUP(MAX(P174:Q174),codetabel!$A:$A,codetabel!E:E))),"")</f>
        <v/>
      </c>
      <c r="J174" s="33"/>
      <c r="K174" s="41" t="str">
        <f t="shared" si="10"/>
        <v/>
      </c>
      <c r="L174" s="41"/>
      <c r="M174" s="36"/>
      <c r="N174" s="4"/>
      <c r="P174" s="52"/>
      <c r="Q174" s="53"/>
      <c r="R174" s="4"/>
      <c r="S174" s="4"/>
    </row>
    <row r="175" spans="1:19" x14ac:dyDescent="0.25">
      <c r="A175" s="2" t="s">
        <v>517</v>
      </c>
      <c r="B175" s="7" t="s">
        <v>37</v>
      </c>
      <c r="C175" s="5"/>
      <c r="D175" s="3" t="s">
        <v>518</v>
      </c>
      <c r="E175" s="36">
        <f t="shared" si="8"/>
        <v>3</v>
      </c>
      <c r="F175" s="35" t="str">
        <f t="shared" si="11"/>
        <v>IT</v>
      </c>
      <c r="G175" s="4" t="str">
        <f t="shared" si="9"/>
        <v/>
      </c>
      <c r="H175" s="4"/>
      <c r="I175" s="62" t="str">
        <f>IFERROR(IF(AND(P175&gt;Q175,P175=200),3,IF(OR(P175&gt;=300,Q175&gt;=300),"IT",_xlfn.XLOOKUP(MAX(P175:Q175),codetabel!$A:$A,codetabel!E:E))),"")</f>
        <v>IT</v>
      </c>
      <c r="J175" s="33"/>
      <c r="K175" s="41" t="str">
        <f t="shared" si="10"/>
        <v xml:space="preserve"> </v>
      </c>
      <c r="L175" s="41"/>
      <c r="M175" s="36">
        <v>2</v>
      </c>
      <c r="N175" s="4" t="s">
        <v>312</v>
      </c>
      <c r="P175" s="52">
        <v>300</v>
      </c>
      <c r="Q175" s="53">
        <v>100</v>
      </c>
      <c r="R175" s="4"/>
      <c r="S175" s="4"/>
    </row>
    <row r="176" spans="1:19" x14ac:dyDescent="0.25">
      <c r="A176" s="2" t="s">
        <v>519</v>
      </c>
      <c r="B176" s="7" t="s">
        <v>392</v>
      </c>
      <c r="C176" s="5"/>
      <c r="D176" s="3" t="s">
        <v>520</v>
      </c>
      <c r="E176" s="36">
        <f t="shared" si="8"/>
        <v>1</v>
      </c>
      <c r="F176" s="35">
        <f t="shared" si="11"/>
        <v>2</v>
      </c>
      <c r="G176" s="4" t="str">
        <f t="shared" si="9"/>
        <v/>
      </c>
      <c r="H176" s="4"/>
      <c r="I176" s="62">
        <f>IFERROR(IF(AND(P176&gt;Q176,P176=200),3,IF(OR(P176&gt;=300,Q176&gt;=300),"IT",_xlfn.XLOOKUP(MAX(P176:Q176),codetabel!$A:$A,codetabel!E:E))),"")</f>
        <v>2</v>
      </c>
      <c r="J176" s="33"/>
      <c r="K176" s="41" t="str">
        <f t="shared" si="10"/>
        <v xml:space="preserve"> </v>
      </c>
      <c r="L176" s="41"/>
      <c r="M176" s="36">
        <v>2</v>
      </c>
      <c r="N176" s="4" t="s">
        <v>312</v>
      </c>
      <c r="P176" s="52">
        <v>50</v>
      </c>
      <c r="Q176" s="53">
        <v>30</v>
      </c>
      <c r="R176" s="4"/>
      <c r="S176" s="4"/>
    </row>
    <row r="177" spans="1:19" x14ac:dyDescent="0.25">
      <c r="A177" s="2" t="s">
        <v>521</v>
      </c>
      <c r="B177" s="7" t="s">
        <v>399</v>
      </c>
      <c r="C177" s="5"/>
      <c r="D177" s="3" t="s">
        <v>522</v>
      </c>
      <c r="E177" s="36">
        <f t="shared" si="8"/>
        <v>2</v>
      </c>
      <c r="F177" s="35">
        <f t="shared" si="11"/>
        <v>2</v>
      </c>
      <c r="G177" s="4" t="str">
        <f t="shared" si="9"/>
        <v/>
      </c>
      <c r="H177" s="4"/>
      <c r="I177" s="62">
        <f>IFERROR(IF(AND(P177&gt;Q177,P177=200),3,IF(OR(P177&gt;=300,Q177&gt;=300),"IT",_xlfn.XLOOKUP(MAX(P177:Q177),codetabel!$A:$A,codetabel!E:E))),"")</f>
        <v>2</v>
      </c>
      <c r="J177" s="33"/>
      <c r="K177" s="41" t="str">
        <f t="shared" si="10"/>
        <v xml:space="preserve"> </v>
      </c>
      <c r="L177" s="41"/>
      <c r="M177" s="36">
        <v>2</v>
      </c>
      <c r="N177" s="4" t="s">
        <v>312</v>
      </c>
      <c r="P177" s="52">
        <v>50</v>
      </c>
      <c r="Q177" s="53">
        <v>50</v>
      </c>
      <c r="R177" s="4"/>
      <c r="S177" s="4"/>
    </row>
    <row r="178" spans="1:19" x14ac:dyDescent="0.25">
      <c r="A178" s="2" t="s">
        <v>523</v>
      </c>
      <c r="B178" s="7"/>
      <c r="C178" s="6" t="s">
        <v>308</v>
      </c>
      <c r="D178" s="3" t="s">
        <v>1225</v>
      </c>
      <c r="E178" s="36" t="str">
        <f t="shared" si="8"/>
        <v/>
      </c>
      <c r="F178" s="35" t="str">
        <f t="shared" si="11"/>
        <v/>
      </c>
      <c r="G178" s="4" t="str">
        <f t="shared" si="9"/>
        <v/>
      </c>
      <c r="H178" s="4"/>
      <c r="I178" s="62" t="str">
        <f>IFERROR(IF(AND(P178&gt;Q178,P178=200),3,IF(OR(P178&gt;=300,Q178&gt;=300),"IT",_xlfn.XLOOKUP(MAX(P178:Q178),codetabel!$A:$A,codetabel!E:E))),"")</f>
        <v/>
      </c>
      <c r="J178" s="33"/>
      <c r="K178" s="41" t="str">
        <f t="shared" si="10"/>
        <v/>
      </c>
      <c r="L178" s="41"/>
      <c r="M178" s="36"/>
      <c r="N178" s="4"/>
      <c r="P178" s="52"/>
      <c r="Q178" s="53"/>
      <c r="R178" s="4"/>
      <c r="S178" s="4"/>
    </row>
    <row r="179" spans="1:19" x14ac:dyDescent="0.25">
      <c r="A179" s="2" t="s">
        <v>523</v>
      </c>
      <c r="B179" s="7" t="s">
        <v>487</v>
      </c>
      <c r="C179" s="6" t="s">
        <v>308</v>
      </c>
      <c r="D179" s="3" t="s">
        <v>524</v>
      </c>
      <c r="E179" s="36" t="str">
        <f t="shared" si="8"/>
        <v/>
      </c>
      <c r="F179" s="35" t="str">
        <f t="shared" si="11"/>
        <v/>
      </c>
      <c r="G179" s="4" t="str">
        <f t="shared" si="9"/>
        <v/>
      </c>
      <c r="H179" s="4"/>
      <c r="I179" s="62" t="str">
        <f>IFERROR(IF(AND(P179&gt;Q179,P179=200),3,IF(OR(P179&gt;=300,Q179&gt;=300),"IT",_xlfn.XLOOKUP(MAX(P179:Q179),codetabel!$A:$A,codetabel!E:E))),"")</f>
        <v/>
      </c>
      <c r="J179" s="33"/>
      <c r="K179" s="41" t="str">
        <f t="shared" si="10"/>
        <v/>
      </c>
      <c r="L179" s="41"/>
      <c r="M179" s="36"/>
      <c r="N179" s="4"/>
      <c r="P179" s="52"/>
      <c r="Q179" s="53"/>
      <c r="R179" s="4"/>
      <c r="S179" s="4"/>
    </row>
    <row r="180" spans="1:19" x14ac:dyDescent="0.25">
      <c r="A180" s="2" t="s">
        <v>525</v>
      </c>
      <c r="B180" s="7" t="s">
        <v>38</v>
      </c>
      <c r="C180" s="5"/>
      <c r="D180" s="3" t="s">
        <v>526</v>
      </c>
      <c r="E180" s="36">
        <f t="shared" si="8"/>
        <v>3</v>
      </c>
      <c r="F180" s="35" t="str">
        <f t="shared" si="11"/>
        <v>FM</v>
      </c>
      <c r="G180" s="4" t="str">
        <f t="shared" si="9"/>
        <v/>
      </c>
      <c r="H180" s="4" t="s">
        <v>1237</v>
      </c>
      <c r="I180" s="62">
        <f>IFERROR(IF(AND(P180&gt;Q180,P180=200),3,IF(OR(P180&gt;=300,Q180&gt;=300),"IT",_xlfn.XLOOKUP(MAX(P180:Q180),codetabel!$A:$A,codetabel!E:E))),"")</f>
        <v>3</v>
      </c>
      <c r="J180" s="33"/>
      <c r="K180" s="41" t="str">
        <f t="shared" si="10"/>
        <v xml:space="preserve"> </v>
      </c>
      <c r="L180" s="41"/>
      <c r="M180" s="36">
        <v>2</v>
      </c>
      <c r="N180" s="4" t="s">
        <v>312</v>
      </c>
      <c r="P180" s="52">
        <v>0</v>
      </c>
      <c r="Q180" s="53">
        <v>100</v>
      </c>
      <c r="R180" s="4"/>
      <c r="S180" s="4" t="s">
        <v>1237</v>
      </c>
    </row>
    <row r="181" spans="1:19" x14ac:dyDescent="0.25">
      <c r="A181" s="2" t="s">
        <v>527</v>
      </c>
      <c r="B181" s="7" t="s">
        <v>39</v>
      </c>
      <c r="C181" s="6" t="s">
        <v>314</v>
      </c>
      <c r="D181" s="3" t="s">
        <v>528</v>
      </c>
      <c r="E181" s="36" t="str">
        <f t="shared" si="8"/>
        <v/>
      </c>
      <c r="F181" s="35" t="str">
        <f t="shared" si="11"/>
        <v/>
      </c>
      <c r="G181" s="4" t="str">
        <f t="shared" si="9"/>
        <v/>
      </c>
      <c r="H181" s="4"/>
      <c r="I181" s="62" t="str">
        <f>IFERROR(IF(AND(P181&gt;Q181,P181=200),3,IF(OR(P181&gt;=300,Q181&gt;=300),"IT",_xlfn.XLOOKUP(MAX(P181:Q181),codetabel!$A:$A,codetabel!E:E))),"")</f>
        <v/>
      </c>
      <c r="J181" s="33"/>
      <c r="K181" s="41" t="str">
        <f t="shared" si="10"/>
        <v/>
      </c>
      <c r="L181" s="41"/>
      <c r="M181" s="36"/>
      <c r="N181" s="4"/>
      <c r="P181" s="52"/>
      <c r="Q181" s="53"/>
      <c r="R181" s="4"/>
      <c r="S181" s="4"/>
    </row>
    <row r="182" spans="1:19" x14ac:dyDescent="0.25">
      <c r="A182" s="2" t="s">
        <v>527</v>
      </c>
      <c r="B182" s="7" t="s">
        <v>39</v>
      </c>
      <c r="C182" s="6" t="s">
        <v>316</v>
      </c>
      <c r="D182" s="3" t="s">
        <v>529</v>
      </c>
      <c r="E182" s="36">
        <f t="shared" si="8"/>
        <v>2</v>
      </c>
      <c r="F182" s="35">
        <f t="shared" si="11"/>
        <v>3</v>
      </c>
      <c r="G182" s="4" t="str">
        <f t="shared" si="9"/>
        <v/>
      </c>
      <c r="H182" s="4"/>
      <c r="I182" s="62">
        <f>IFERROR(IF(AND(P182&gt;Q182,P182=200),3,IF(OR(P182&gt;=300,Q182&gt;=300),"IT",_xlfn.XLOOKUP(MAX(P182:Q182),codetabel!$A:$A,codetabel!E:E))),"")</f>
        <v>3</v>
      </c>
      <c r="J182" s="33"/>
      <c r="K182" s="41" t="str">
        <f t="shared" si="10"/>
        <v xml:space="preserve"> </v>
      </c>
      <c r="L182" s="41"/>
      <c r="M182" s="36">
        <v>2</v>
      </c>
      <c r="N182" s="4" t="s">
        <v>312</v>
      </c>
      <c r="P182" s="52">
        <v>200</v>
      </c>
      <c r="Q182" s="53">
        <v>50</v>
      </c>
      <c r="R182" s="4"/>
      <c r="S182" s="4"/>
    </row>
    <row r="183" spans="1:19" x14ac:dyDescent="0.25">
      <c r="A183" s="2" t="s">
        <v>527</v>
      </c>
      <c r="B183" s="7" t="s">
        <v>39</v>
      </c>
      <c r="C183" s="6" t="s">
        <v>318</v>
      </c>
      <c r="D183" s="3" t="s">
        <v>530</v>
      </c>
      <c r="E183" s="36">
        <f t="shared" si="8"/>
        <v>2</v>
      </c>
      <c r="F183" s="35" t="str">
        <f t="shared" si="11"/>
        <v>FM</v>
      </c>
      <c r="G183" s="4" t="str">
        <f t="shared" si="9"/>
        <v/>
      </c>
      <c r="H183" s="4"/>
      <c r="I183" s="62">
        <f>IFERROR(IF(AND(P183&gt;Q183,P183=200),3,IF(OR(P183&gt;=300,Q183&gt;=300),"IT",_xlfn.XLOOKUP(MAX(P183:Q183),codetabel!$A:$A,codetabel!E:E))),"")</f>
        <v>2</v>
      </c>
      <c r="J183" s="33"/>
      <c r="K183" s="41" t="str">
        <f t="shared" si="10"/>
        <v xml:space="preserve"> </v>
      </c>
      <c r="L183" s="41"/>
      <c r="M183" s="36">
        <v>2</v>
      </c>
      <c r="N183" s="4" t="s">
        <v>312</v>
      </c>
      <c r="P183" s="52">
        <v>10</v>
      </c>
      <c r="Q183" s="53">
        <v>50</v>
      </c>
      <c r="R183" s="4"/>
      <c r="S183" s="4"/>
    </row>
    <row r="184" spans="1:19" x14ac:dyDescent="0.25">
      <c r="A184" s="2" t="s">
        <v>531</v>
      </c>
      <c r="B184" s="7" t="s">
        <v>40</v>
      </c>
      <c r="C184" s="5"/>
      <c r="D184" s="3" t="s">
        <v>532</v>
      </c>
      <c r="E184" s="36">
        <f t="shared" si="8"/>
        <v>3</v>
      </c>
      <c r="F184" s="35">
        <f t="shared" si="11"/>
        <v>3</v>
      </c>
      <c r="G184" s="4" t="str">
        <f t="shared" si="9"/>
        <v/>
      </c>
      <c r="H184" s="4"/>
      <c r="I184" s="62">
        <f>IFERROR(IF(AND(P184&gt;Q184,P184=200),3,IF(OR(P184&gt;=300,Q184&gt;=300),"IT",_xlfn.XLOOKUP(MAX(P184:Q184),codetabel!$A:$A,codetabel!E:E))),"")</f>
        <v>3</v>
      </c>
      <c r="J184" s="33"/>
      <c r="K184" s="41" t="str">
        <f t="shared" si="10"/>
        <v xml:space="preserve"> </v>
      </c>
      <c r="L184" s="41"/>
      <c r="M184" s="36">
        <v>3</v>
      </c>
      <c r="N184" s="4" t="s">
        <v>312</v>
      </c>
      <c r="P184" s="52">
        <v>100</v>
      </c>
      <c r="Q184" s="53">
        <v>100</v>
      </c>
      <c r="R184" s="4"/>
      <c r="S184" s="4"/>
    </row>
    <row r="185" spans="1:19" x14ac:dyDescent="0.25">
      <c r="A185" s="2" t="s">
        <v>1255</v>
      </c>
      <c r="B185" s="7" t="s">
        <v>41</v>
      </c>
      <c r="C185" s="5">
        <v>0</v>
      </c>
      <c r="D185" s="3" t="s">
        <v>1256</v>
      </c>
      <c r="E185" s="36">
        <f t="shared" si="8"/>
        <v>3</v>
      </c>
      <c r="F185" s="35" t="str">
        <f t="shared" si="11"/>
        <v>FM</v>
      </c>
      <c r="G185" s="4" t="str">
        <f t="shared" si="9"/>
        <v/>
      </c>
      <c r="H185" s="4"/>
      <c r="I185" s="62">
        <f>IFERROR(IF(AND(P185&gt;Q185,P185=200),3,IF(OR(P185&gt;=300,Q185&gt;=300),"IT",_xlfn.XLOOKUP(MAX(P185:Q185),codetabel!$A:$A,codetabel!E:E))),"")</f>
        <v>3</v>
      </c>
      <c r="J185" s="33"/>
      <c r="K185" s="41" t="str">
        <f t="shared" si="10"/>
        <v xml:space="preserve"> </v>
      </c>
      <c r="L185" s="41"/>
      <c r="M185" s="36">
        <v>2</v>
      </c>
      <c r="N185" s="4" t="s">
        <v>312</v>
      </c>
      <c r="P185" s="52">
        <v>0</v>
      </c>
      <c r="Q185" s="53">
        <v>100</v>
      </c>
      <c r="R185" s="4"/>
      <c r="S185" s="4"/>
    </row>
    <row r="186" spans="1:19" x14ac:dyDescent="0.25">
      <c r="A186" s="2" t="s">
        <v>1255</v>
      </c>
      <c r="B186" s="7" t="s">
        <v>41</v>
      </c>
      <c r="C186" s="5">
        <v>1</v>
      </c>
      <c r="D186" s="3" t="s">
        <v>1257</v>
      </c>
      <c r="E186" s="36">
        <f t="shared" si="8"/>
        <v>2</v>
      </c>
      <c r="F186" s="35" t="str">
        <f t="shared" si="11"/>
        <v>FM</v>
      </c>
      <c r="G186" s="4" t="str">
        <f t="shared" si="9"/>
        <v/>
      </c>
      <c r="H186" s="4"/>
      <c r="I186" s="62">
        <f>IFERROR(IF(AND(P186&gt;Q186,P186=200),3,IF(OR(P186&gt;=300,Q186&gt;=300),"IT",_xlfn.XLOOKUP(MAX(P186:Q186),codetabel!$A:$A,codetabel!E:E))),"")</f>
        <v>2</v>
      </c>
      <c r="J186" s="33"/>
      <c r="K186" s="41" t="str">
        <f t="shared" si="10"/>
        <v xml:space="preserve"> </v>
      </c>
      <c r="L186" s="41"/>
      <c r="M186" s="36">
        <v>1</v>
      </c>
      <c r="N186" s="4" t="s">
        <v>312</v>
      </c>
      <c r="P186" s="52">
        <v>0</v>
      </c>
      <c r="Q186" s="53">
        <v>50</v>
      </c>
      <c r="R186" s="4"/>
      <c r="S186" s="4"/>
    </row>
    <row r="187" spans="1:19" x14ac:dyDescent="0.25">
      <c r="A187" s="2" t="s">
        <v>533</v>
      </c>
      <c r="B187" s="7" t="s">
        <v>42</v>
      </c>
      <c r="C187" s="5"/>
      <c r="D187" s="3" t="s">
        <v>534</v>
      </c>
      <c r="E187" s="36">
        <f t="shared" si="8"/>
        <v>1</v>
      </c>
      <c r="F187" s="35" t="str">
        <f t="shared" si="11"/>
        <v>FM</v>
      </c>
      <c r="G187" s="4" t="str">
        <f t="shared" si="9"/>
        <v/>
      </c>
      <c r="H187" s="4"/>
      <c r="I187" s="62">
        <f>IFERROR(IF(AND(P187&gt;Q187,P187=200),3,IF(OR(P187&gt;=300,Q187&gt;=300),"IT",_xlfn.XLOOKUP(MAX(P187:Q187),codetabel!$A:$A,codetabel!E:E))),"")</f>
        <v>1</v>
      </c>
      <c r="J187" s="33"/>
      <c r="K187" s="41" t="str">
        <f t="shared" si="10"/>
        <v>JA</v>
      </c>
      <c r="L187" s="41"/>
      <c r="M187" s="36">
        <v>1</v>
      </c>
      <c r="N187" s="4" t="s">
        <v>312</v>
      </c>
      <c r="P187" s="52">
        <v>10</v>
      </c>
      <c r="Q187" s="53">
        <v>30</v>
      </c>
      <c r="R187" s="4"/>
      <c r="S187" s="4"/>
    </row>
    <row r="188" spans="1:19" x14ac:dyDescent="0.25">
      <c r="A188" s="2" t="s">
        <v>535</v>
      </c>
      <c r="B188" s="7" t="s">
        <v>491</v>
      </c>
      <c r="C188" s="6" t="s">
        <v>308</v>
      </c>
      <c r="D188" s="3" t="s">
        <v>1225</v>
      </c>
      <c r="E188" s="36" t="str">
        <f t="shared" si="8"/>
        <v/>
      </c>
      <c r="F188" s="35" t="str">
        <f t="shared" si="11"/>
        <v/>
      </c>
      <c r="G188" s="4" t="str">
        <f t="shared" si="9"/>
        <v/>
      </c>
      <c r="H188" s="4"/>
      <c r="I188" s="62" t="str">
        <f>IFERROR(IF(AND(P188&gt;Q188,P188=200),3,IF(OR(P188&gt;=300,Q188&gt;=300),"IT",_xlfn.XLOOKUP(MAX(P188:Q188),codetabel!$A:$A,codetabel!E:E))),"")</f>
        <v/>
      </c>
      <c r="J188" s="33"/>
      <c r="K188" s="41" t="str">
        <f t="shared" si="10"/>
        <v/>
      </c>
      <c r="L188" s="41"/>
      <c r="M188" s="36"/>
      <c r="N188" s="4"/>
      <c r="P188" s="52"/>
      <c r="Q188" s="53"/>
      <c r="R188" s="4"/>
      <c r="S188" s="4"/>
    </row>
    <row r="189" spans="1:19" x14ac:dyDescent="0.25">
      <c r="A189" s="2" t="s">
        <v>535</v>
      </c>
      <c r="B189" s="7" t="s">
        <v>491</v>
      </c>
      <c r="C189" s="6" t="s">
        <v>308</v>
      </c>
      <c r="D189" s="3" t="s">
        <v>536</v>
      </c>
      <c r="E189" s="36" t="str">
        <f t="shared" si="8"/>
        <v/>
      </c>
      <c r="F189" s="35" t="str">
        <f t="shared" si="11"/>
        <v/>
      </c>
      <c r="G189" s="4" t="str">
        <f t="shared" si="9"/>
        <v/>
      </c>
      <c r="H189" s="4"/>
      <c r="I189" s="62" t="str">
        <f>IFERROR(IF(AND(P189&gt;Q189,P189=200),3,IF(OR(P189&gt;=300,Q189&gt;=300),"IT",_xlfn.XLOOKUP(MAX(P189:Q189),codetabel!$A:$A,codetabel!E:E))),"")</f>
        <v/>
      </c>
      <c r="J189" s="33"/>
      <c r="K189" s="41" t="str">
        <f t="shared" si="10"/>
        <v/>
      </c>
      <c r="L189" s="41"/>
      <c r="M189" s="36"/>
      <c r="N189" s="4"/>
      <c r="P189" s="52"/>
      <c r="Q189" s="53"/>
      <c r="R189" s="4"/>
      <c r="S189" s="4"/>
    </row>
    <row r="190" spans="1:19" x14ac:dyDescent="0.25">
      <c r="A190" s="2" t="s">
        <v>537</v>
      </c>
      <c r="B190" s="7" t="s">
        <v>43</v>
      </c>
      <c r="C190" s="5"/>
      <c r="D190" s="3" t="s">
        <v>538</v>
      </c>
      <c r="E190" s="36">
        <f t="shared" si="8"/>
        <v>4</v>
      </c>
      <c r="F190" s="35">
        <f t="shared" si="11"/>
        <v>3</v>
      </c>
      <c r="G190" s="4" t="str">
        <f t="shared" si="9"/>
        <v/>
      </c>
      <c r="H190" s="4" t="s">
        <v>1237</v>
      </c>
      <c r="I190" s="62">
        <f>IFERROR(IF(AND(P190&gt;Q190,P190=200),3,IF(OR(P190&gt;=300,Q190&gt;=300),"IT",_xlfn.XLOOKUP(MAX(P190:Q190),codetabel!$A:$A,codetabel!E:E))),"")</f>
        <v>4</v>
      </c>
      <c r="J190" s="33"/>
      <c r="K190" s="41" t="str">
        <f t="shared" si="10"/>
        <v xml:space="preserve"> </v>
      </c>
      <c r="L190" s="41"/>
      <c r="M190" s="36">
        <v>3</v>
      </c>
      <c r="N190" s="4" t="s">
        <v>312</v>
      </c>
      <c r="P190" s="52">
        <v>200</v>
      </c>
      <c r="Q190" s="53">
        <v>200</v>
      </c>
      <c r="R190" s="4"/>
      <c r="S190" s="4" t="s">
        <v>1237</v>
      </c>
    </row>
    <row r="191" spans="1:19" x14ac:dyDescent="0.25">
      <c r="A191" s="2" t="s">
        <v>539</v>
      </c>
      <c r="B191" s="7" t="s">
        <v>44</v>
      </c>
      <c r="C191" s="6" t="s">
        <v>314</v>
      </c>
      <c r="D191" s="3" t="s">
        <v>540</v>
      </c>
      <c r="E191" s="36" t="str">
        <f t="shared" si="8"/>
        <v/>
      </c>
      <c r="F191" s="35" t="str">
        <f t="shared" si="11"/>
        <v/>
      </c>
      <c r="G191" s="4" t="str">
        <f t="shared" si="9"/>
        <v/>
      </c>
      <c r="H191" s="4"/>
      <c r="I191" s="62" t="str">
        <f>IFERROR(IF(AND(P191&gt;Q191,P191=200),3,IF(OR(P191&gt;=300,Q191&gt;=300),"IT",_xlfn.XLOOKUP(MAX(P191:Q191),codetabel!$A:$A,codetabel!E:E))),"")</f>
        <v/>
      </c>
      <c r="J191" s="33"/>
      <c r="K191" s="41" t="str">
        <f t="shared" si="10"/>
        <v/>
      </c>
      <c r="L191" s="41"/>
      <c r="M191" s="36"/>
      <c r="N191" s="4"/>
      <c r="P191" s="52"/>
      <c r="Q191" s="53"/>
      <c r="R191" s="4"/>
      <c r="S191" s="4"/>
    </row>
    <row r="192" spans="1:19" x14ac:dyDescent="0.25">
      <c r="A192" s="2" t="s">
        <v>539</v>
      </c>
      <c r="B192" s="7" t="s">
        <v>44</v>
      </c>
      <c r="C192" s="6" t="s">
        <v>316</v>
      </c>
      <c r="D192" s="3" t="s">
        <v>541</v>
      </c>
      <c r="E192" s="36">
        <f t="shared" si="8"/>
        <v>2</v>
      </c>
      <c r="F192" s="35">
        <f t="shared" si="11"/>
        <v>2</v>
      </c>
      <c r="G192" s="4" t="str">
        <f t="shared" si="9"/>
        <v/>
      </c>
      <c r="H192" s="4" t="s">
        <v>1237</v>
      </c>
      <c r="I192" s="62">
        <f>IFERROR(IF(AND(P192&gt;Q192,P192=200),3,IF(OR(P192&gt;=300,Q192&gt;=300),"IT",_xlfn.XLOOKUP(MAX(P192:Q192),codetabel!$A:$A,codetabel!E:E))),"")</f>
        <v>2</v>
      </c>
      <c r="J192" s="33"/>
      <c r="K192" s="41" t="str">
        <f t="shared" si="10"/>
        <v xml:space="preserve"> </v>
      </c>
      <c r="L192" s="41"/>
      <c r="M192" s="36">
        <v>1</v>
      </c>
      <c r="N192" s="4" t="s">
        <v>312</v>
      </c>
      <c r="P192" s="52">
        <v>50</v>
      </c>
      <c r="Q192" s="53">
        <v>50</v>
      </c>
      <c r="R192" s="4"/>
      <c r="S192" s="4" t="s">
        <v>1237</v>
      </c>
    </row>
    <row r="193" spans="1:19" x14ac:dyDescent="0.25">
      <c r="A193" s="2" t="s">
        <v>539</v>
      </c>
      <c r="B193" s="7" t="s">
        <v>44</v>
      </c>
      <c r="C193" s="6" t="s">
        <v>318</v>
      </c>
      <c r="D193" s="3" t="s">
        <v>542</v>
      </c>
      <c r="E193" s="36">
        <f t="shared" si="8"/>
        <v>4</v>
      </c>
      <c r="F193" s="35">
        <f t="shared" si="11"/>
        <v>3</v>
      </c>
      <c r="G193" s="4" t="str">
        <f t="shared" si="9"/>
        <v>GPP</v>
      </c>
      <c r="H193" s="4" t="s">
        <v>1237</v>
      </c>
      <c r="I193" s="62">
        <f>IFERROR(IF(AND(P193&gt;Q193,P193=200),3,IF(OR(P193&gt;=300,Q193&gt;=300),"IT",_xlfn.XLOOKUP(MAX(P193:Q193),codetabel!$A:$A,codetabel!E:E))),"")</f>
        <v>4</v>
      </c>
      <c r="J193" s="33"/>
      <c r="K193" s="41" t="str">
        <f t="shared" si="10"/>
        <v xml:space="preserve"> </v>
      </c>
      <c r="L193" s="41"/>
      <c r="M193" s="36">
        <v>2</v>
      </c>
      <c r="N193" s="4" t="s">
        <v>312</v>
      </c>
      <c r="P193" s="52">
        <v>100</v>
      </c>
      <c r="Q193" s="53">
        <v>200</v>
      </c>
      <c r="R193" s="4" t="s">
        <v>303</v>
      </c>
      <c r="S193" s="4" t="s">
        <v>1237</v>
      </c>
    </row>
    <row r="194" spans="1:19" x14ac:dyDescent="0.25">
      <c r="A194" s="2" t="s">
        <v>539</v>
      </c>
      <c r="B194" s="7" t="s">
        <v>44</v>
      </c>
      <c r="C194" s="6" t="s">
        <v>320</v>
      </c>
      <c r="D194" s="3" t="s">
        <v>543</v>
      </c>
      <c r="E194" s="36" t="str">
        <f t="shared" si="8"/>
        <v>IT</v>
      </c>
      <c r="F194" s="35">
        <f t="shared" si="11"/>
        <v>3</v>
      </c>
      <c r="G194" s="4" t="str">
        <f t="shared" si="9"/>
        <v>GPP</v>
      </c>
      <c r="H194" s="4" t="s">
        <v>1237</v>
      </c>
      <c r="I194" s="62" t="str">
        <f>IFERROR(IF(AND(P194&gt;Q194,P194=200),3,IF(OR(P194&gt;=300,Q194&gt;=300),"IT",_xlfn.XLOOKUP(MAX(P194:Q194),codetabel!$A:$A,codetabel!E:E))),"")</f>
        <v>IT</v>
      </c>
      <c r="J194" s="33"/>
      <c r="K194" s="41" t="str">
        <f t="shared" si="10"/>
        <v xml:space="preserve"> </v>
      </c>
      <c r="L194" s="41"/>
      <c r="M194" s="36">
        <v>3</v>
      </c>
      <c r="N194" s="4" t="s">
        <v>312</v>
      </c>
      <c r="P194" s="52">
        <v>200</v>
      </c>
      <c r="Q194" s="53">
        <v>300</v>
      </c>
      <c r="R194" s="4" t="s">
        <v>303</v>
      </c>
      <c r="S194" s="4" t="s">
        <v>1237</v>
      </c>
    </row>
    <row r="195" spans="1:19" x14ac:dyDescent="0.25">
      <c r="A195" s="2" t="s">
        <v>544</v>
      </c>
      <c r="B195" s="7" t="s">
        <v>495</v>
      </c>
      <c r="C195" s="5"/>
      <c r="D195" s="3" t="s">
        <v>545</v>
      </c>
      <c r="E195" s="36">
        <f t="shared" si="8"/>
        <v>3</v>
      </c>
      <c r="F195" s="35">
        <f t="shared" si="11"/>
        <v>1</v>
      </c>
      <c r="G195" s="4" t="str">
        <f t="shared" si="9"/>
        <v/>
      </c>
      <c r="H195" s="4" t="s">
        <v>1237</v>
      </c>
      <c r="I195" s="62">
        <f>IFERROR(IF(AND(P195&gt;Q195,P195=200),3,IF(OR(P195&gt;=300,Q195&gt;=300),"IT",_xlfn.XLOOKUP(MAX(P195:Q195),codetabel!$A:$A,codetabel!E:E))),"")</f>
        <v>3</v>
      </c>
      <c r="J195" s="33"/>
      <c r="K195" s="41" t="str">
        <f t="shared" si="10"/>
        <v xml:space="preserve"> </v>
      </c>
      <c r="L195" s="41"/>
      <c r="M195" s="36">
        <v>2</v>
      </c>
      <c r="N195" s="4" t="s">
        <v>312</v>
      </c>
      <c r="P195" s="52">
        <v>30</v>
      </c>
      <c r="Q195" s="53">
        <v>100</v>
      </c>
      <c r="R195" s="4"/>
      <c r="S195" s="4" t="s">
        <v>1237</v>
      </c>
    </row>
    <row r="196" spans="1:19" x14ac:dyDescent="0.25">
      <c r="A196" s="2" t="s">
        <v>546</v>
      </c>
      <c r="B196" s="7" t="s">
        <v>45</v>
      </c>
      <c r="C196" s="6" t="s">
        <v>314</v>
      </c>
      <c r="D196" s="3" t="s">
        <v>547</v>
      </c>
      <c r="E196" s="36" t="str">
        <f t="shared" ref="E196:E259" si="12">IF(Q196="","",IF(Q196&lt;=10,"FM",IF(Q196&lt;=30,1,IF(Q196&lt;=50,2,IF(Q196&lt;=100,3,IF(Q196&lt;=200,4,IF(Q196&gt;=300,"IT","")))))))</f>
        <v/>
      </c>
      <c r="F196" s="35" t="str">
        <f t="shared" si="11"/>
        <v/>
      </c>
      <c r="G196" s="4" t="str">
        <f t="shared" ref="G196:G259" si="13">IF(R196="Z","GPP","")</f>
        <v/>
      </c>
      <c r="H196" s="4"/>
      <c r="I196" s="62" t="str">
        <f>IFERROR(IF(AND(P196&gt;Q196,P196=200),3,IF(OR(P196&gt;=300,Q196&gt;=300),"IT",_xlfn.XLOOKUP(MAX(P196:Q196),codetabel!$A:$A,codetabel!E:E))),"")</f>
        <v/>
      </c>
      <c r="J196" s="33"/>
      <c r="K196" s="41" t="str">
        <f t="shared" ref="K196:K259" si="14">IF(F196="","",IF(AND(F196="FM",OR(E196="FM",E196=1)),"JA"," "))</f>
        <v/>
      </c>
      <c r="L196" s="41"/>
      <c r="M196" s="36"/>
      <c r="N196" s="4"/>
      <c r="P196" s="52"/>
      <c r="Q196" s="53"/>
      <c r="R196" s="4"/>
      <c r="S196" s="4"/>
    </row>
    <row r="197" spans="1:19" x14ac:dyDescent="0.25">
      <c r="A197" s="2" t="s">
        <v>546</v>
      </c>
      <c r="B197" s="7" t="s">
        <v>45</v>
      </c>
      <c r="C197" s="6" t="s">
        <v>316</v>
      </c>
      <c r="D197" s="3" t="s">
        <v>541</v>
      </c>
      <c r="E197" s="36">
        <f t="shared" si="12"/>
        <v>3</v>
      </c>
      <c r="F197" s="35">
        <f t="shared" ref="F197:F260" si="15">IF(P197="","",IF(P197&lt;=10,"FM",IF(P197&lt;=30,1,IF(P197&lt;=50,2,IF(P197&lt;=100,3,IF(P197&lt;=200,3,IF(P197&gt;=300,"IT","")))))))</f>
        <v>1</v>
      </c>
      <c r="G197" s="4" t="str">
        <f t="shared" si="13"/>
        <v/>
      </c>
      <c r="H197" s="4" t="s">
        <v>1237</v>
      </c>
      <c r="I197" s="62">
        <f>IFERROR(IF(AND(P197&gt;Q197,P197=200),3,IF(OR(P197&gt;=300,Q197&gt;=300),"IT",_xlfn.XLOOKUP(MAX(P197:Q197),codetabel!$A:$A,codetabel!E:E))),"")</f>
        <v>3</v>
      </c>
      <c r="J197" s="33"/>
      <c r="K197" s="41" t="str">
        <f t="shared" si="14"/>
        <v xml:space="preserve"> </v>
      </c>
      <c r="L197" s="41"/>
      <c r="M197" s="36">
        <v>2</v>
      </c>
      <c r="N197" s="4" t="s">
        <v>312</v>
      </c>
      <c r="P197" s="52">
        <v>30</v>
      </c>
      <c r="Q197" s="53">
        <v>100</v>
      </c>
      <c r="R197" s="4"/>
      <c r="S197" s="4" t="s">
        <v>1237</v>
      </c>
    </row>
    <row r="198" spans="1:19" x14ac:dyDescent="0.25">
      <c r="A198" s="2" t="s">
        <v>546</v>
      </c>
      <c r="B198" s="7" t="s">
        <v>45</v>
      </c>
      <c r="C198" s="6" t="s">
        <v>318</v>
      </c>
      <c r="D198" s="3" t="s">
        <v>548</v>
      </c>
      <c r="E198" s="36">
        <f t="shared" si="12"/>
        <v>4</v>
      </c>
      <c r="F198" s="35">
        <f t="shared" si="15"/>
        <v>2</v>
      </c>
      <c r="G198" s="4" t="str">
        <f t="shared" si="13"/>
        <v>GPP</v>
      </c>
      <c r="H198" s="4" t="s">
        <v>1237</v>
      </c>
      <c r="I198" s="62">
        <f>IFERROR(IF(AND(P198&gt;Q198,P198=200),3,IF(OR(P198&gt;=300,Q198&gt;=300),"IT",_xlfn.XLOOKUP(MAX(P198:Q198),codetabel!$A:$A,codetabel!E:E))),"")</f>
        <v>4</v>
      </c>
      <c r="J198" s="33"/>
      <c r="K198" s="41" t="str">
        <f t="shared" si="14"/>
        <v xml:space="preserve"> </v>
      </c>
      <c r="L198" s="41"/>
      <c r="M198" s="36">
        <v>2</v>
      </c>
      <c r="N198" s="4" t="s">
        <v>312</v>
      </c>
      <c r="P198" s="52">
        <v>50</v>
      </c>
      <c r="Q198" s="53">
        <v>200</v>
      </c>
      <c r="R198" s="4" t="s">
        <v>303</v>
      </c>
      <c r="S198" s="4" t="s">
        <v>1237</v>
      </c>
    </row>
    <row r="199" spans="1:19" x14ac:dyDescent="0.25">
      <c r="A199" s="2" t="s">
        <v>549</v>
      </c>
      <c r="B199" s="7" t="s">
        <v>46</v>
      </c>
      <c r="C199" s="6" t="s">
        <v>308</v>
      </c>
      <c r="D199" s="3" t="s">
        <v>1225</v>
      </c>
      <c r="E199" s="36" t="str">
        <f t="shared" si="12"/>
        <v/>
      </c>
      <c r="F199" s="35" t="str">
        <f t="shared" si="15"/>
        <v/>
      </c>
      <c r="G199" s="4" t="str">
        <f t="shared" si="13"/>
        <v/>
      </c>
      <c r="H199" s="4"/>
      <c r="I199" s="62" t="str">
        <f>IFERROR(IF(AND(P199&gt;Q199,P199=200),3,IF(OR(P199&gt;=300,Q199&gt;=300),"IT",_xlfn.XLOOKUP(MAX(P199:Q199),codetabel!$A:$A,codetabel!E:E))),"")</f>
        <v/>
      </c>
      <c r="J199" s="33"/>
      <c r="K199" s="41" t="str">
        <f t="shared" si="14"/>
        <v/>
      </c>
      <c r="L199" s="41"/>
      <c r="M199" s="36"/>
      <c r="N199" s="4"/>
      <c r="P199" s="52"/>
      <c r="Q199" s="53"/>
      <c r="R199" s="4"/>
      <c r="S199" s="4"/>
    </row>
    <row r="200" spans="1:19" x14ac:dyDescent="0.25">
      <c r="A200" s="2" t="s">
        <v>549</v>
      </c>
      <c r="B200" s="7" t="s">
        <v>46</v>
      </c>
      <c r="C200" s="6" t="s">
        <v>308</v>
      </c>
      <c r="D200" s="3" t="s">
        <v>550</v>
      </c>
      <c r="E200" s="36" t="str">
        <f t="shared" si="12"/>
        <v/>
      </c>
      <c r="F200" s="35" t="str">
        <f t="shared" si="15"/>
        <v/>
      </c>
      <c r="G200" s="4" t="str">
        <f t="shared" si="13"/>
        <v/>
      </c>
      <c r="H200" s="4"/>
      <c r="I200" s="62" t="str">
        <f>IFERROR(IF(AND(P200&gt;Q200,P200=200),3,IF(OR(P200&gt;=300,Q200&gt;=300),"IT",_xlfn.XLOOKUP(MAX(P200:Q200),codetabel!$A:$A,codetabel!E:E))),"")</f>
        <v/>
      </c>
      <c r="J200" s="33"/>
      <c r="K200" s="41" t="str">
        <f t="shared" si="14"/>
        <v/>
      </c>
      <c r="L200" s="41"/>
      <c r="M200" s="36"/>
      <c r="N200" s="4"/>
      <c r="P200" s="52"/>
      <c r="Q200" s="53"/>
      <c r="R200" s="4"/>
      <c r="S200" s="4"/>
    </row>
    <row r="201" spans="1:19" x14ac:dyDescent="0.25">
      <c r="A201" s="2" t="s">
        <v>551</v>
      </c>
      <c r="B201" s="7" t="s">
        <v>47</v>
      </c>
      <c r="C201" s="5"/>
      <c r="D201" s="3" t="s">
        <v>552</v>
      </c>
      <c r="E201" s="36" t="str">
        <f t="shared" si="12"/>
        <v>FM</v>
      </c>
      <c r="F201" s="35" t="str">
        <f t="shared" si="15"/>
        <v>FM</v>
      </c>
      <c r="G201" s="4" t="str">
        <f t="shared" si="13"/>
        <v/>
      </c>
      <c r="H201" s="4"/>
      <c r="I201" s="62" t="str">
        <f>IFERROR(IF(AND(P201&gt;Q201,P201=200),3,IF(OR(P201&gt;=300,Q201&gt;=300),"IT",_xlfn.XLOOKUP(MAX(P201:Q201),codetabel!$A:$A,codetabel!E:E))),"")</f>
        <v>FM</v>
      </c>
      <c r="J201" s="33"/>
      <c r="K201" s="41" t="str">
        <f t="shared" si="14"/>
        <v>JA</v>
      </c>
      <c r="L201" s="41"/>
      <c r="M201" s="36">
        <v>1</v>
      </c>
      <c r="N201" s="4" t="s">
        <v>553</v>
      </c>
      <c r="P201" s="52">
        <v>0</v>
      </c>
      <c r="Q201" s="53">
        <v>10</v>
      </c>
      <c r="R201" s="4"/>
      <c r="S201" s="4"/>
    </row>
    <row r="202" spans="1:19" x14ac:dyDescent="0.25">
      <c r="A202" s="2" t="s">
        <v>554</v>
      </c>
      <c r="B202" s="7" t="s">
        <v>48</v>
      </c>
      <c r="C202" s="5"/>
      <c r="D202" s="3" t="s">
        <v>555</v>
      </c>
      <c r="E202" s="36">
        <f t="shared" si="12"/>
        <v>3</v>
      </c>
      <c r="F202" s="35">
        <f t="shared" si="15"/>
        <v>1</v>
      </c>
      <c r="G202" s="4" t="str">
        <f t="shared" si="13"/>
        <v/>
      </c>
      <c r="H202" s="4"/>
      <c r="I202" s="62">
        <f>IFERROR(IF(AND(P202&gt;Q202,P202=200),3,IF(OR(P202&gt;=300,Q202&gt;=300),"IT",_xlfn.XLOOKUP(MAX(P202:Q202),codetabel!$A:$A,codetabel!E:E))),"")</f>
        <v>3</v>
      </c>
      <c r="J202" s="33"/>
      <c r="K202" s="41" t="str">
        <f t="shared" si="14"/>
        <v xml:space="preserve"> </v>
      </c>
      <c r="L202" s="41"/>
      <c r="M202" s="36">
        <v>3</v>
      </c>
      <c r="N202" s="4" t="s">
        <v>312</v>
      </c>
      <c r="P202" s="52">
        <v>30</v>
      </c>
      <c r="Q202" s="53">
        <v>100</v>
      </c>
      <c r="R202" s="4"/>
      <c r="S202" s="4"/>
    </row>
    <row r="203" spans="1:19" x14ac:dyDescent="0.25">
      <c r="A203" s="2" t="s">
        <v>556</v>
      </c>
      <c r="B203" s="7" t="s">
        <v>50</v>
      </c>
      <c r="C203" s="5"/>
      <c r="D203" s="3" t="s">
        <v>557</v>
      </c>
      <c r="E203" s="36">
        <f t="shared" si="12"/>
        <v>3</v>
      </c>
      <c r="F203" s="35">
        <f t="shared" si="15"/>
        <v>1</v>
      </c>
      <c r="G203" s="4" t="str">
        <f t="shared" si="13"/>
        <v/>
      </c>
      <c r="H203" s="4"/>
      <c r="I203" s="62">
        <f>IFERROR(IF(AND(P203&gt;Q203,P203=200),3,IF(OR(P203&gt;=300,Q203&gt;=300),"IT",_xlfn.XLOOKUP(MAX(P203:Q203),codetabel!$A:$A,codetabel!E:E))),"")</f>
        <v>3</v>
      </c>
      <c r="J203" s="33"/>
      <c r="K203" s="41" t="str">
        <f t="shared" si="14"/>
        <v xml:space="preserve"> </v>
      </c>
      <c r="L203" s="41"/>
      <c r="M203" s="36">
        <v>3</v>
      </c>
      <c r="N203" s="4" t="s">
        <v>312</v>
      </c>
      <c r="P203" s="52">
        <v>30</v>
      </c>
      <c r="Q203" s="53">
        <v>100</v>
      </c>
      <c r="R203" s="4"/>
      <c r="S203" s="4"/>
    </row>
    <row r="204" spans="1:19" x14ac:dyDescent="0.25">
      <c r="A204" s="2" t="s">
        <v>558</v>
      </c>
      <c r="B204" s="7" t="s">
        <v>49</v>
      </c>
      <c r="C204" s="5"/>
      <c r="D204" s="3" t="s">
        <v>559</v>
      </c>
      <c r="E204" s="36">
        <f t="shared" si="12"/>
        <v>1</v>
      </c>
      <c r="F204" s="35" t="str">
        <f t="shared" si="15"/>
        <v>FM</v>
      </c>
      <c r="G204" s="4" t="str">
        <f t="shared" si="13"/>
        <v/>
      </c>
      <c r="H204" s="4"/>
      <c r="I204" s="62">
        <f>IFERROR(IF(AND(P204&gt;Q204,P204=200),3,IF(OR(P204&gt;=300,Q204&gt;=300),"IT",_xlfn.XLOOKUP(MAX(P204:Q204),codetabel!$A:$A,codetabel!E:E))),"")</f>
        <v>1</v>
      </c>
      <c r="J204" s="33"/>
      <c r="K204" s="41" t="str">
        <f t="shared" si="14"/>
        <v>JA</v>
      </c>
      <c r="L204" s="41"/>
      <c r="M204" s="36">
        <v>1</v>
      </c>
      <c r="N204" s="4" t="s">
        <v>553</v>
      </c>
      <c r="P204" s="52">
        <v>10</v>
      </c>
      <c r="Q204" s="53">
        <v>30</v>
      </c>
      <c r="R204" s="4"/>
      <c r="S204" s="4"/>
    </row>
    <row r="205" spans="1:19" x14ac:dyDescent="0.25">
      <c r="A205" s="2" t="s">
        <v>560</v>
      </c>
      <c r="B205" s="7" t="s">
        <v>51</v>
      </c>
      <c r="C205" s="6" t="s">
        <v>561</v>
      </c>
      <c r="D205" s="3" t="s">
        <v>562</v>
      </c>
      <c r="E205" s="36" t="str">
        <f t="shared" si="12"/>
        <v>FM</v>
      </c>
      <c r="F205" s="35" t="str">
        <f t="shared" si="15"/>
        <v>FM</v>
      </c>
      <c r="G205" s="4" t="str">
        <f t="shared" si="13"/>
        <v/>
      </c>
      <c r="H205" s="4"/>
      <c r="I205" s="62" t="str">
        <f>IFERROR(IF(AND(P205&gt;Q205,P205=200),3,IF(OR(P205&gt;=300,Q205&gt;=300),"IT",_xlfn.XLOOKUP(MAX(P205:Q205),codetabel!$A:$A,codetabel!E:E))),"")</f>
        <v>FM</v>
      </c>
      <c r="J205" s="33"/>
      <c r="K205" s="41" t="str">
        <f t="shared" si="14"/>
        <v>JA</v>
      </c>
      <c r="L205" s="41"/>
      <c r="M205" s="36">
        <v>1</v>
      </c>
      <c r="N205" s="4" t="s">
        <v>312</v>
      </c>
      <c r="P205" s="52">
        <v>0</v>
      </c>
      <c r="Q205" s="53">
        <v>10</v>
      </c>
      <c r="R205" s="4"/>
      <c r="S205" s="4"/>
    </row>
    <row r="206" spans="1:19" x14ac:dyDescent="0.25">
      <c r="A206" s="2" t="s">
        <v>560</v>
      </c>
      <c r="B206" s="7" t="s">
        <v>51</v>
      </c>
      <c r="C206" s="6" t="s">
        <v>305</v>
      </c>
      <c r="D206" s="3" t="s">
        <v>563</v>
      </c>
      <c r="E206" s="36">
        <f t="shared" si="12"/>
        <v>1</v>
      </c>
      <c r="F206" s="35">
        <f t="shared" si="15"/>
        <v>1</v>
      </c>
      <c r="G206" s="4" t="str">
        <f t="shared" si="13"/>
        <v/>
      </c>
      <c r="H206" s="4"/>
      <c r="I206" s="62">
        <f>IFERROR(IF(AND(P206&gt;Q206,P206=200),3,IF(OR(P206&gt;=300,Q206&gt;=300),"IT",_xlfn.XLOOKUP(MAX(P206:Q206),codetabel!$A:$A,codetabel!E:E))),"")</f>
        <v>1</v>
      </c>
      <c r="J206" s="33"/>
      <c r="K206" s="41" t="str">
        <f t="shared" si="14"/>
        <v xml:space="preserve"> </v>
      </c>
      <c r="L206" s="41"/>
      <c r="M206" s="36">
        <v>2</v>
      </c>
      <c r="N206" s="4" t="s">
        <v>312</v>
      </c>
      <c r="P206" s="52">
        <v>30</v>
      </c>
      <c r="Q206" s="53">
        <v>30</v>
      </c>
      <c r="R206" s="4"/>
      <c r="S206" s="4"/>
    </row>
    <row r="207" spans="1:19" x14ac:dyDescent="0.25">
      <c r="A207" s="2" t="s">
        <v>564</v>
      </c>
      <c r="B207" s="7" t="s">
        <v>52</v>
      </c>
      <c r="C207" s="5"/>
      <c r="D207" s="3" t="s">
        <v>565</v>
      </c>
      <c r="E207" s="36" t="str">
        <f t="shared" si="12"/>
        <v>FM</v>
      </c>
      <c r="F207" s="35">
        <f t="shared" si="15"/>
        <v>1</v>
      </c>
      <c r="G207" s="4" t="str">
        <f t="shared" si="13"/>
        <v/>
      </c>
      <c r="H207" s="4"/>
      <c r="I207" s="62">
        <f>IFERROR(IF(AND(P207&gt;Q207,P207=200),3,IF(OR(P207&gt;=300,Q207&gt;=300),"IT",_xlfn.XLOOKUP(MAX(P207:Q207),codetabel!$A:$A,codetabel!E:E))),"")</f>
        <v>1</v>
      </c>
      <c r="J207" s="33"/>
      <c r="K207" s="41" t="str">
        <f t="shared" si="14"/>
        <v xml:space="preserve"> </v>
      </c>
      <c r="L207" s="41"/>
      <c r="M207" s="36">
        <v>2</v>
      </c>
      <c r="N207" s="4" t="s">
        <v>312</v>
      </c>
      <c r="P207" s="52">
        <v>30</v>
      </c>
      <c r="Q207" s="53">
        <v>10</v>
      </c>
      <c r="R207" s="4"/>
      <c r="S207" s="4"/>
    </row>
    <row r="208" spans="1:19" x14ac:dyDescent="0.25">
      <c r="A208" s="2" t="s">
        <v>566</v>
      </c>
      <c r="B208" s="7" t="s">
        <v>51</v>
      </c>
      <c r="C208" s="5"/>
      <c r="D208" s="3" t="s">
        <v>567</v>
      </c>
      <c r="E208" s="36">
        <f t="shared" si="12"/>
        <v>1</v>
      </c>
      <c r="F208" s="35">
        <f t="shared" si="15"/>
        <v>1</v>
      </c>
      <c r="G208" s="4" t="str">
        <f t="shared" si="13"/>
        <v/>
      </c>
      <c r="H208" s="4"/>
      <c r="I208" s="62">
        <f>IFERROR(IF(AND(P208&gt;Q208,P208=200),3,IF(OR(P208&gt;=300,Q208&gt;=300),"IT",_xlfn.XLOOKUP(MAX(P208:Q208),codetabel!$A:$A,codetabel!E:E))),"")</f>
        <v>1</v>
      </c>
      <c r="J208" s="33"/>
      <c r="K208" s="41" t="str">
        <f t="shared" si="14"/>
        <v xml:space="preserve"> </v>
      </c>
      <c r="L208" s="41"/>
      <c r="M208" s="36">
        <v>2</v>
      </c>
      <c r="N208" s="4" t="s">
        <v>312</v>
      </c>
      <c r="P208" s="52">
        <v>30</v>
      </c>
      <c r="Q208" s="53">
        <v>30</v>
      </c>
      <c r="R208" s="4"/>
      <c r="S208" s="4"/>
    </row>
    <row r="209" spans="1:19" x14ac:dyDescent="0.25">
      <c r="A209" s="2" t="s">
        <v>568</v>
      </c>
      <c r="B209" s="7" t="s">
        <v>511</v>
      </c>
      <c r="C209" s="5"/>
      <c r="D209" s="3" t="s">
        <v>569</v>
      </c>
      <c r="E209" s="36" t="str">
        <f t="shared" si="12"/>
        <v>FM</v>
      </c>
      <c r="F209" s="35" t="str">
        <f t="shared" si="15"/>
        <v>FM</v>
      </c>
      <c r="G209" s="4" t="str">
        <f t="shared" si="13"/>
        <v/>
      </c>
      <c r="H209" s="4"/>
      <c r="I209" s="62" t="str">
        <f>IFERROR(IF(AND(P209&gt;Q209,P209=200),3,IF(OR(P209&gt;=300,Q209&gt;=300),"IT",_xlfn.XLOOKUP(MAX(P209:Q209),codetabel!$A:$A,codetabel!E:E))),"")</f>
        <v>FM</v>
      </c>
      <c r="J209" s="33"/>
      <c r="K209" s="41" t="str">
        <f t="shared" si="14"/>
        <v>JA</v>
      </c>
      <c r="L209" s="41"/>
      <c r="M209" s="36">
        <v>1</v>
      </c>
      <c r="N209" s="4" t="s">
        <v>312</v>
      </c>
      <c r="P209" s="52">
        <v>0</v>
      </c>
      <c r="Q209" s="53">
        <v>10</v>
      </c>
      <c r="R209" s="4"/>
      <c r="S209" s="4"/>
    </row>
    <row r="210" spans="1:19" x14ac:dyDescent="0.25">
      <c r="A210" s="2" t="s">
        <v>570</v>
      </c>
      <c r="B210" s="7" t="s">
        <v>515</v>
      </c>
      <c r="C210" s="6" t="s">
        <v>308</v>
      </c>
      <c r="D210" s="3" t="s">
        <v>1225</v>
      </c>
      <c r="E210" s="36" t="str">
        <f t="shared" si="12"/>
        <v/>
      </c>
      <c r="F210" s="35" t="str">
        <f t="shared" si="15"/>
        <v/>
      </c>
      <c r="G210" s="4" t="str">
        <f t="shared" si="13"/>
        <v/>
      </c>
      <c r="H210" s="4"/>
      <c r="I210" s="62" t="str">
        <f>IFERROR(IF(AND(P210&gt;Q210,P210=200),3,IF(OR(P210&gt;=300,Q210&gt;=300),"IT",_xlfn.XLOOKUP(MAX(P210:Q210),codetabel!$A:$A,codetabel!E:E))),"")</f>
        <v/>
      </c>
      <c r="J210" s="33"/>
      <c r="K210" s="41" t="str">
        <f t="shared" si="14"/>
        <v/>
      </c>
      <c r="L210" s="41"/>
      <c r="M210" s="36"/>
      <c r="N210" s="4"/>
      <c r="P210" s="52"/>
      <c r="Q210" s="53"/>
      <c r="R210" s="4"/>
      <c r="S210" s="4"/>
    </row>
    <row r="211" spans="1:19" x14ac:dyDescent="0.25">
      <c r="A211" s="2" t="s">
        <v>570</v>
      </c>
      <c r="B211" s="7" t="s">
        <v>515</v>
      </c>
      <c r="C211" s="6" t="s">
        <v>308</v>
      </c>
      <c r="D211" s="3" t="s">
        <v>571</v>
      </c>
      <c r="E211" s="36" t="str">
        <f t="shared" si="12"/>
        <v/>
      </c>
      <c r="F211" s="35" t="str">
        <f t="shared" si="15"/>
        <v/>
      </c>
      <c r="G211" s="4" t="str">
        <f t="shared" si="13"/>
        <v/>
      </c>
      <c r="H211" s="4"/>
      <c r="I211" s="62" t="str">
        <f>IFERROR(IF(AND(P211&gt;Q211,P211=200),3,IF(OR(P211&gt;=300,Q211&gt;=300),"IT",_xlfn.XLOOKUP(MAX(P211:Q211),codetabel!$A:$A,codetabel!E:E))),"")</f>
        <v/>
      </c>
      <c r="J211" s="33"/>
      <c r="K211" s="41" t="str">
        <f t="shared" si="14"/>
        <v/>
      </c>
      <c r="L211" s="41"/>
      <c r="M211" s="36"/>
      <c r="N211" s="4"/>
      <c r="P211" s="52"/>
      <c r="Q211" s="53"/>
      <c r="R211" s="4"/>
      <c r="S211" s="4"/>
    </row>
    <row r="212" spans="1:19" x14ac:dyDescent="0.25">
      <c r="A212" s="2" t="s">
        <v>572</v>
      </c>
      <c r="B212" s="7" t="s">
        <v>517</v>
      </c>
      <c r="C212" s="5"/>
      <c r="D212" s="3" t="s">
        <v>573</v>
      </c>
      <c r="E212" s="36" t="str">
        <f t="shared" si="12"/>
        <v>IT</v>
      </c>
      <c r="F212" s="35" t="str">
        <f t="shared" si="15"/>
        <v>IT</v>
      </c>
      <c r="G212" s="4" t="str">
        <f t="shared" si="13"/>
        <v>GPP</v>
      </c>
      <c r="H212" s="4" t="s">
        <v>1237</v>
      </c>
      <c r="I212" s="62" t="str">
        <f>IFERROR(IF(AND(P212&gt;Q212,P212=200),3,IF(OR(P212&gt;=300,Q212&gt;=300),"IT",_xlfn.XLOOKUP(MAX(P212:Q212),codetabel!$A:$A,codetabel!E:E))),"")</f>
        <v>IT</v>
      </c>
      <c r="J212" s="33"/>
      <c r="K212" s="41" t="str">
        <f t="shared" si="14"/>
        <v xml:space="preserve"> </v>
      </c>
      <c r="L212" s="41"/>
      <c r="M212" s="36">
        <v>2</v>
      </c>
      <c r="N212" s="4" t="s">
        <v>312</v>
      </c>
      <c r="P212" s="52">
        <v>1000</v>
      </c>
      <c r="Q212" s="53">
        <v>1000</v>
      </c>
      <c r="R212" s="4" t="s">
        <v>303</v>
      </c>
      <c r="S212" s="4" t="s">
        <v>1237</v>
      </c>
    </row>
    <row r="213" spans="1:19" x14ac:dyDescent="0.25">
      <c r="A213" s="2" t="s">
        <v>574</v>
      </c>
      <c r="B213" s="7" t="s">
        <v>54</v>
      </c>
      <c r="C213" s="5"/>
      <c r="D213" s="3" t="s">
        <v>575</v>
      </c>
      <c r="E213" s="36" t="str">
        <f t="shared" si="12"/>
        <v>IT</v>
      </c>
      <c r="F213" s="35" t="str">
        <f t="shared" si="15"/>
        <v>IT</v>
      </c>
      <c r="G213" s="4" t="str">
        <f t="shared" si="13"/>
        <v>GPP</v>
      </c>
      <c r="H213" s="4" t="s">
        <v>1237</v>
      </c>
      <c r="I213" s="62" t="str">
        <f>IFERROR(IF(AND(P213&gt;Q213,P213=200),3,IF(OR(P213&gt;=300,Q213&gt;=300),"IT",_xlfn.XLOOKUP(MAX(P213:Q213),codetabel!$A:$A,codetabel!E:E))),"")</f>
        <v>IT</v>
      </c>
      <c r="J213" s="33"/>
      <c r="K213" s="41" t="str">
        <f t="shared" si="14"/>
        <v xml:space="preserve"> </v>
      </c>
      <c r="L213" s="41"/>
      <c r="M213" s="36">
        <v>3</v>
      </c>
      <c r="N213" s="4" t="s">
        <v>312</v>
      </c>
      <c r="P213" s="52">
        <v>1500</v>
      </c>
      <c r="Q213" s="53">
        <v>1500</v>
      </c>
      <c r="R213" s="4" t="s">
        <v>303</v>
      </c>
      <c r="S213" s="4" t="s">
        <v>1237</v>
      </c>
    </row>
    <row r="214" spans="1:19" x14ac:dyDescent="0.25">
      <c r="A214" s="2" t="s">
        <v>576</v>
      </c>
      <c r="B214" s="7" t="s">
        <v>53</v>
      </c>
      <c r="C214" s="6" t="s">
        <v>561</v>
      </c>
      <c r="D214" s="3" t="s">
        <v>577</v>
      </c>
      <c r="E214" s="36">
        <f t="shared" si="12"/>
        <v>3</v>
      </c>
      <c r="F214" s="35">
        <f t="shared" si="15"/>
        <v>2</v>
      </c>
      <c r="G214" s="4" t="str">
        <f t="shared" si="13"/>
        <v/>
      </c>
      <c r="H214" s="4" t="s">
        <v>1237</v>
      </c>
      <c r="I214" s="62">
        <f>IFERROR(IF(AND(P214&gt;Q214,P214=200),3,IF(OR(P214&gt;=300,Q214&gt;=300),"IT",_xlfn.XLOOKUP(MAX(P214:Q214),codetabel!$A:$A,codetabel!E:E))),"")</f>
        <v>3</v>
      </c>
      <c r="J214" s="33"/>
      <c r="K214" s="41" t="str">
        <f t="shared" si="14"/>
        <v xml:space="preserve"> </v>
      </c>
      <c r="L214" s="41"/>
      <c r="M214" s="36">
        <v>2</v>
      </c>
      <c r="N214" s="4" t="s">
        <v>312</v>
      </c>
      <c r="P214" s="52">
        <v>50</v>
      </c>
      <c r="Q214" s="53">
        <v>100</v>
      </c>
      <c r="R214" s="4"/>
      <c r="S214" s="4" t="s">
        <v>1237</v>
      </c>
    </row>
    <row r="215" spans="1:19" x14ac:dyDescent="0.25">
      <c r="A215" s="2" t="s">
        <v>576</v>
      </c>
      <c r="B215" s="7" t="s">
        <v>53</v>
      </c>
      <c r="C215" s="6" t="s">
        <v>305</v>
      </c>
      <c r="D215" s="3" t="s">
        <v>578</v>
      </c>
      <c r="E215" s="36">
        <f t="shared" si="12"/>
        <v>3</v>
      </c>
      <c r="F215" s="35" t="str">
        <f t="shared" si="15"/>
        <v>IT</v>
      </c>
      <c r="G215" s="4" t="str">
        <f t="shared" si="13"/>
        <v/>
      </c>
      <c r="H215" s="4" t="s">
        <v>1237</v>
      </c>
      <c r="I215" s="62" t="str">
        <f>IFERROR(IF(AND(P215&gt;Q215,P215=200),3,IF(OR(P215&gt;=300,Q215&gt;=300),"IT",_xlfn.XLOOKUP(MAX(P215:Q215),codetabel!$A:$A,codetabel!E:E))),"")</f>
        <v>IT</v>
      </c>
      <c r="J215" s="33"/>
      <c r="K215" s="41" t="str">
        <f t="shared" si="14"/>
        <v xml:space="preserve"> </v>
      </c>
      <c r="L215" s="41"/>
      <c r="M215" s="36">
        <v>2</v>
      </c>
      <c r="N215" s="4" t="s">
        <v>312</v>
      </c>
      <c r="P215" s="52">
        <v>300</v>
      </c>
      <c r="Q215" s="53">
        <v>100</v>
      </c>
      <c r="R215" s="4"/>
      <c r="S215" s="4" t="s">
        <v>1237</v>
      </c>
    </row>
    <row r="216" spans="1:19" x14ac:dyDescent="0.25">
      <c r="A216" s="2" t="s">
        <v>576</v>
      </c>
      <c r="B216" s="7" t="s">
        <v>53</v>
      </c>
      <c r="C216" s="6" t="s">
        <v>302</v>
      </c>
      <c r="D216" s="3" t="s">
        <v>579</v>
      </c>
      <c r="E216" s="36">
        <f t="shared" si="12"/>
        <v>4</v>
      </c>
      <c r="F216" s="35" t="str">
        <f t="shared" si="15"/>
        <v>IT</v>
      </c>
      <c r="G216" s="4" t="str">
        <f t="shared" si="13"/>
        <v/>
      </c>
      <c r="H216" s="4" t="s">
        <v>1237</v>
      </c>
      <c r="I216" s="62" t="str">
        <f>IFERROR(IF(AND(P216&gt;Q216,P216=200),3,IF(OR(P216&gt;=300,Q216&gt;=300),"IT",_xlfn.XLOOKUP(MAX(P216:Q216),codetabel!$A:$A,codetabel!E:E))),"")</f>
        <v>IT</v>
      </c>
      <c r="J216" s="33"/>
      <c r="K216" s="41" t="str">
        <f t="shared" si="14"/>
        <v xml:space="preserve"> </v>
      </c>
      <c r="L216" s="41"/>
      <c r="M216" s="36">
        <v>2</v>
      </c>
      <c r="N216" s="4" t="s">
        <v>312</v>
      </c>
      <c r="P216" s="52">
        <v>300</v>
      </c>
      <c r="Q216" s="53">
        <v>200</v>
      </c>
      <c r="R216" s="4"/>
      <c r="S216" s="4" t="s">
        <v>1237</v>
      </c>
    </row>
    <row r="217" spans="1:19" x14ac:dyDescent="0.25">
      <c r="A217" s="2" t="s">
        <v>580</v>
      </c>
      <c r="B217" s="8" t="s">
        <v>171</v>
      </c>
      <c r="C217" s="5"/>
      <c r="D217" s="3" t="s">
        <v>581</v>
      </c>
      <c r="E217" s="36">
        <f t="shared" si="12"/>
        <v>3</v>
      </c>
      <c r="F217" s="35" t="str">
        <f t="shared" si="15"/>
        <v>FM</v>
      </c>
      <c r="G217" s="4" t="str">
        <f t="shared" si="13"/>
        <v/>
      </c>
      <c r="H217" s="4"/>
      <c r="I217" s="62">
        <f>IFERROR(IF(AND(P217&gt;Q217,P217=200),3,IF(OR(P217&gt;=300,Q217&gt;=300),"IT",_xlfn.XLOOKUP(MAX(P217:Q217),codetabel!$A:$A,codetabel!E:E))),"")</f>
        <v>3</v>
      </c>
      <c r="J217" s="33"/>
      <c r="K217" s="41" t="str">
        <f t="shared" si="14"/>
        <v xml:space="preserve"> </v>
      </c>
      <c r="L217" s="41"/>
      <c r="M217" s="36">
        <v>1</v>
      </c>
      <c r="N217" s="4" t="s">
        <v>312</v>
      </c>
      <c r="P217" s="52">
        <v>10</v>
      </c>
      <c r="Q217" s="53">
        <v>100</v>
      </c>
      <c r="R217" s="4"/>
      <c r="S217" s="4"/>
    </row>
    <row r="218" spans="1:19" x14ac:dyDescent="0.25">
      <c r="A218" s="2" t="s">
        <v>582</v>
      </c>
      <c r="B218" s="7" t="s">
        <v>523</v>
      </c>
      <c r="C218" s="6" t="s">
        <v>308</v>
      </c>
      <c r="D218" s="3" t="s">
        <v>1225</v>
      </c>
      <c r="E218" s="36" t="str">
        <f t="shared" si="12"/>
        <v/>
      </c>
      <c r="F218" s="35" t="str">
        <f t="shared" si="15"/>
        <v/>
      </c>
      <c r="G218" s="4" t="str">
        <f t="shared" si="13"/>
        <v/>
      </c>
      <c r="H218" s="4"/>
      <c r="I218" s="62" t="str">
        <f>IFERROR(IF(AND(P218&gt;Q218,P218=200),3,IF(OR(P218&gt;=300,Q218&gt;=300),"IT",_xlfn.XLOOKUP(MAX(P218:Q218),codetabel!$A:$A,codetabel!E:E))),"")</f>
        <v/>
      </c>
      <c r="J218" s="33"/>
      <c r="K218" s="41" t="str">
        <f t="shared" si="14"/>
        <v/>
      </c>
      <c r="L218" s="41"/>
      <c r="M218" s="36"/>
      <c r="N218" s="4"/>
      <c r="P218" s="52"/>
      <c r="Q218" s="53"/>
      <c r="R218" s="4"/>
      <c r="S218" s="4"/>
    </row>
    <row r="219" spans="1:19" x14ac:dyDescent="0.25">
      <c r="A219" s="2" t="s">
        <v>582</v>
      </c>
      <c r="B219" s="7" t="s">
        <v>523</v>
      </c>
      <c r="C219" s="6" t="s">
        <v>308</v>
      </c>
      <c r="D219" s="3" t="s">
        <v>583</v>
      </c>
      <c r="E219" s="36" t="str">
        <f t="shared" si="12"/>
        <v/>
      </c>
      <c r="F219" s="35" t="str">
        <f t="shared" si="15"/>
        <v/>
      </c>
      <c r="G219" s="4" t="str">
        <f t="shared" si="13"/>
        <v/>
      </c>
      <c r="H219" s="4"/>
      <c r="I219" s="62" t="str">
        <f>IFERROR(IF(AND(P219&gt;Q219,P219=200),3,IF(OR(P219&gt;=300,Q219&gt;=300),"IT",_xlfn.XLOOKUP(MAX(P219:Q219),codetabel!$A:$A,codetabel!E:E))),"")</f>
        <v/>
      </c>
      <c r="J219" s="33"/>
      <c r="K219" s="41" t="str">
        <f t="shared" si="14"/>
        <v/>
      </c>
      <c r="L219" s="41"/>
      <c r="M219" s="36"/>
      <c r="N219" s="4"/>
      <c r="P219" s="52"/>
      <c r="Q219" s="53"/>
      <c r="R219" s="4"/>
      <c r="S219" s="4"/>
    </row>
    <row r="220" spans="1:19" x14ac:dyDescent="0.25">
      <c r="A220" s="2" t="s">
        <v>584</v>
      </c>
      <c r="B220" s="7" t="s">
        <v>55</v>
      </c>
      <c r="C220" s="6" t="s">
        <v>314</v>
      </c>
      <c r="D220" s="3" t="s">
        <v>585</v>
      </c>
      <c r="E220" s="36" t="str">
        <f t="shared" si="12"/>
        <v/>
      </c>
      <c r="F220" s="35" t="str">
        <f t="shared" si="15"/>
        <v/>
      </c>
      <c r="G220" s="4" t="str">
        <f t="shared" si="13"/>
        <v/>
      </c>
      <c r="H220" s="4"/>
      <c r="I220" s="62" t="str">
        <f>IFERROR(IF(AND(P220&gt;Q220,P220=200),3,IF(OR(P220&gt;=300,Q220&gt;=300),"IT",_xlfn.XLOOKUP(MAX(P220:Q220),codetabel!$A:$A,codetabel!E:E))),"")</f>
        <v/>
      </c>
      <c r="J220" s="33"/>
      <c r="K220" s="41" t="str">
        <f t="shared" si="14"/>
        <v/>
      </c>
      <c r="L220" s="41"/>
      <c r="M220" s="36"/>
      <c r="N220" s="4"/>
      <c r="P220" s="52"/>
      <c r="Q220" s="53"/>
      <c r="R220" s="4"/>
      <c r="S220" s="4"/>
    </row>
    <row r="221" spans="1:19" x14ac:dyDescent="0.25">
      <c r="A221" s="2" t="s">
        <v>584</v>
      </c>
      <c r="B221" s="7" t="s">
        <v>55</v>
      </c>
      <c r="C221" s="6" t="s">
        <v>316</v>
      </c>
      <c r="D221" s="3" t="s">
        <v>586</v>
      </c>
      <c r="E221" s="36" t="str">
        <f t="shared" si="12"/>
        <v>IT</v>
      </c>
      <c r="F221" s="35" t="str">
        <f t="shared" si="15"/>
        <v>FM</v>
      </c>
      <c r="G221" s="4" t="str">
        <f t="shared" si="13"/>
        <v>GPP</v>
      </c>
      <c r="H221" s="4" t="s">
        <v>1237</v>
      </c>
      <c r="I221" s="62" t="str">
        <f>IFERROR(IF(AND(P221&gt;Q221,P221=200),3,IF(OR(P221&gt;=300,Q221&gt;=300),"IT",_xlfn.XLOOKUP(MAX(P221:Q221),codetabel!$A:$A,codetabel!E:E))),"")</f>
        <v>IT</v>
      </c>
      <c r="J221" s="33"/>
      <c r="K221" s="41" t="str">
        <f t="shared" si="14"/>
        <v xml:space="preserve"> </v>
      </c>
      <c r="L221" s="41"/>
      <c r="M221" s="36">
        <v>3</v>
      </c>
      <c r="N221" s="4" t="s">
        <v>312</v>
      </c>
      <c r="P221" s="52">
        <v>10</v>
      </c>
      <c r="Q221" s="53">
        <v>700</v>
      </c>
      <c r="R221" s="4" t="s">
        <v>303</v>
      </c>
      <c r="S221" s="4" t="s">
        <v>1237</v>
      </c>
    </row>
    <row r="222" spans="1:19" x14ac:dyDescent="0.25">
      <c r="A222" s="2" t="s">
        <v>584</v>
      </c>
      <c r="B222" s="7" t="s">
        <v>55</v>
      </c>
      <c r="C222" s="6" t="s">
        <v>318</v>
      </c>
      <c r="D222" s="3" t="s">
        <v>587</v>
      </c>
      <c r="E222" s="36" t="str">
        <f t="shared" si="12"/>
        <v>IT</v>
      </c>
      <c r="F222" s="35">
        <f t="shared" si="15"/>
        <v>3</v>
      </c>
      <c r="G222" s="4" t="str">
        <f t="shared" si="13"/>
        <v/>
      </c>
      <c r="H222" s="4" t="s">
        <v>1237</v>
      </c>
      <c r="I222" s="62" t="str">
        <f>IFERROR(IF(AND(P222&gt;Q222,P222=200),3,IF(OR(P222&gt;=300,Q222&gt;=300),"IT",_xlfn.XLOOKUP(MAX(P222:Q222),codetabel!$A:$A,codetabel!E:E))),"")</f>
        <v>IT</v>
      </c>
      <c r="J222" s="33"/>
      <c r="K222" s="41" t="str">
        <f t="shared" si="14"/>
        <v xml:space="preserve"> </v>
      </c>
      <c r="L222" s="41"/>
      <c r="M222" s="36">
        <v>3</v>
      </c>
      <c r="N222" s="4" t="s">
        <v>312</v>
      </c>
      <c r="P222" s="52">
        <v>100</v>
      </c>
      <c r="Q222" s="53">
        <v>500</v>
      </c>
      <c r="R222" s="4"/>
      <c r="S222" s="4" t="s">
        <v>1237</v>
      </c>
    </row>
    <row r="223" spans="1:19" x14ac:dyDescent="0.25">
      <c r="A223" s="2" t="s">
        <v>584</v>
      </c>
      <c r="B223" s="7" t="s">
        <v>55</v>
      </c>
      <c r="C223" s="6" t="s">
        <v>320</v>
      </c>
      <c r="D223" s="3" t="s">
        <v>588</v>
      </c>
      <c r="E223" s="36" t="str">
        <f t="shared" si="12"/>
        <v>IT</v>
      </c>
      <c r="F223" s="35">
        <f t="shared" si="15"/>
        <v>3</v>
      </c>
      <c r="G223" s="4" t="str">
        <f t="shared" si="13"/>
        <v/>
      </c>
      <c r="H223" s="4" t="s">
        <v>1237</v>
      </c>
      <c r="I223" s="62" t="str">
        <f>IFERROR(IF(AND(P223&gt;Q223,P223=200),3,IF(OR(P223&gt;=300,Q223&gt;=300),"IT",_xlfn.XLOOKUP(MAX(P223:Q223),codetabel!$A:$A,codetabel!E:E))),"")</f>
        <v>IT</v>
      </c>
      <c r="J223" s="33"/>
      <c r="K223" s="41" t="str">
        <f t="shared" si="14"/>
        <v xml:space="preserve"> </v>
      </c>
      <c r="L223" s="41"/>
      <c r="M223" s="36">
        <v>3</v>
      </c>
      <c r="N223" s="4" t="s">
        <v>312</v>
      </c>
      <c r="P223" s="52">
        <v>100</v>
      </c>
      <c r="Q223" s="53">
        <v>500</v>
      </c>
      <c r="R223" s="4"/>
      <c r="S223" s="4" t="s">
        <v>1237</v>
      </c>
    </row>
    <row r="224" spans="1:19" x14ac:dyDescent="0.25">
      <c r="A224" s="2" t="s">
        <v>589</v>
      </c>
      <c r="B224" s="7" t="s">
        <v>56</v>
      </c>
      <c r="C224" s="5"/>
      <c r="D224" s="3" t="s">
        <v>590</v>
      </c>
      <c r="E224" s="36">
        <f t="shared" si="12"/>
        <v>4</v>
      </c>
      <c r="F224" s="35">
        <f t="shared" si="15"/>
        <v>3</v>
      </c>
      <c r="G224" s="4" t="str">
        <f t="shared" si="13"/>
        <v/>
      </c>
      <c r="H224" s="4" t="s">
        <v>1237</v>
      </c>
      <c r="I224" s="62">
        <f>IFERROR(IF(AND(P224&gt;Q224,P224=200),3,IF(OR(P224&gt;=300,Q224&gt;=300),"IT",_xlfn.XLOOKUP(MAX(P224:Q224),codetabel!$A:$A,codetabel!E:E))),"")</f>
        <v>4</v>
      </c>
      <c r="J224" s="33"/>
      <c r="K224" s="41" t="str">
        <f t="shared" si="14"/>
        <v xml:space="preserve"> </v>
      </c>
      <c r="L224" s="41"/>
      <c r="M224" s="36">
        <v>3</v>
      </c>
      <c r="N224" s="4" t="s">
        <v>312</v>
      </c>
      <c r="P224" s="52">
        <v>200</v>
      </c>
      <c r="Q224" s="53">
        <v>200</v>
      </c>
      <c r="R224" s="4"/>
      <c r="S224" s="4" t="s">
        <v>1237</v>
      </c>
    </row>
    <row r="225" spans="1:19" x14ac:dyDescent="0.25">
      <c r="A225" s="2" t="s">
        <v>591</v>
      </c>
      <c r="B225" s="7" t="s">
        <v>56</v>
      </c>
      <c r="C225" s="6" t="s">
        <v>314</v>
      </c>
      <c r="D225" s="3" t="s">
        <v>592</v>
      </c>
      <c r="E225" s="36" t="str">
        <f t="shared" si="12"/>
        <v/>
      </c>
      <c r="F225" s="35" t="str">
        <f t="shared" si="15"/>
        <v/>
      </c>
      <c r="G225" s="4" t="str">
        <f t="shared" si="13"/>
        <v/>
      </c>
      <c r="H225" s="4"/>
      <c r="I225" s="62" t="str">
        <f>IFERROR(IF(AND(P225&gt;Q225,P225=200),3,IF(OR(P225&gt;=300,Q225&gt;=300),"IT",_xlfn.XLOOKUP(MAX(P225:Q225),codetabel!$A:$A,codetabel!E:E))),"")</f>
        <v/>
      </c>
      <c r="J225" s="33"/>
      <c r="K225" s="41" t="str">
        <f t="shared" si="14"/>
        <v/>
      </c>
      <c r="L225" s="41"/>
      <c r="M225" s="36"/>
      <c r="N225" s="4"/>
      <c r="P225" s="52"/>
      <c r="Q225" s="53"/>
      <c r="R225" s="4"/>
      <c r="S225" s="4"/>
    </row>
    <row r="226" spans="1:19" x14ac:dyDescent="0.25">
      <c r="A226" s="2" t="s">
        <v>591</v>
      </c>
      <c r="B226" s="7" t="s">
        <v>56</v>
      </c>
      <c r="C226" s="6" t="s">
        <v>316</v>
      </c>
      <c r="D226" s="3" t="s">
        <v>593</v>
      </c>
      <c r="E226" s="36" t="str">
        <f t="shared" si="12"/>
        <v>IT</v>
      </c>
      <c r="F226" s="35">
        <f t="shared" si="15"/>
        <v>3</v>
      </c>
      <c r="G226" s="4" t="str">
        <f t="shared" si="13"/>
        <v/>
      </c>
      <c r="H226" s="4" t="s">
        <v>1237</v>
      </c>
      <c r="I226" s="62" t="str">
        <f>IFERROR(IF(AND(P226&gt;Q226,P226=200),3,IF(OR(P226&gt;=300,Q226&gt;=300),"IT",_xlfn.XLOOKUP(MAX(P226:Q226),codetabel!$A:$A,codetabel!E:E))),"")</f>
        <v>IT</v>
      </c>
      <c r="J226" s="33"/>
      <c r="K226" s="41" t="str">
        <f t="shared" si="14"/>
        <v xml:space="preserve"> </v>
      </c>
      <c r="L226" s="41"/>
      <c r="M226" s="36">
        <v>2</v>
      </c>
      <c r="N226" s="4" t="s">
        <v>312</v>
      </c>
      <c r="P226" s="52">
        <v>100</v>
      </c>
      <c r="Q226" s="53">
        <v>300</v>
      </c>
      <c r="R226" s="4"/>
      <c r="S226" s="4" t="s">
        <v>1237</v>
      </c>
    </row>
    <row r="227" spans="1:19" x14ac:dyDescent="0.25">
      <c r="A227" s="2" t="s">
        <v>591</v>
      </c>
      <c r="B227" s="7" t="s">
        <v>56</v>
      </c>
      <c r="C227" s="6" t="s">
        <v>318</v>
      </c>
      <c r="D227" s="3" t="s">
        <v>594</v>
      </c>
      <c r="E227" s="36" t="str">
        <f t="shared" si="12"/>
        <v>IT</v>
      </c>
      <c r="F227" s="35" t="str">
        <f t="shared" si="15"/>
        <v>IT</v>
      </c>
      <c r="G227" s="4" t="str">
        <f t="shared" si="13"/>
        <v/>
      </c>
      <c r="H227" s="4" t="s">
        <v>1237</v>
      </c>
      <c r="I227" s="62" t="str">
        <f>IFERROR(IF(AND(P227&gt;Q227,P227=200),3,IF(OR(P227&gt;=300,Q227&gt;=300),"IT",_xlfn.XLOOKUP(MAX(P227:Q227),codetabel!$A:$A,codetabel!E:E))),"")</f>
        <v>IT</v>
      </c>
      <c r="J227" s="33"/>
      <c r="K227" s="41" t="str">
        <f t="shared" si="14"/>
        <v xml:space="preserve"> </v>
      </c>
      <c r="L227" s="41"/>
      <c r="M227" s="36">
        <v>3</v>
      </c>
      <c r="N227" s="4" t="s">
        <v>312</v>
      </c>
      <c r="P227" s="52">
        <v>300</v>
      </c>
      <c r="Q227" s="53">
        <v>500</v>
      </c>
      <c r="R227" s="4"/>
      <c r="S227" s="4" t="s">
        <v>1237</v>
      </c>
    </row>
    <row r="228" spans="1:19" x14ac:dyDescent="0.25">
      <c r="A228" s="2" t="s">
        <v>595</v>
      </c>
      <c r="B228" s="7" t="s">
        <v>172</v>
      </c>
      <c r="C228" s="6" t="s">
        <v>596</v>
      </c>
      <c r="D228" s="3" t="s">
        <v>597</v>
      </c>
      <c r="E228" s="36" t="str">
        <f t="shared" si="12"/>
        <v/>
      </c>
      <c r="F228" s="35" t="str">
        <f t="shared" si="15"/>
        <v/>
      </c>
      <c r="G228" s="4" t="str">
        <f t="shared" si="13"/>
        <v/>
      </c>
      <c r="H228" s="4"/>
      <c r="I228" s="62" t="str">
        <f>IFERROR(IF(AND(P228&gt;Q228,P228=200),3,IF(OR(P228&gt;=300,Q228&gt;=300),"IT",_xlfn.XLOOKUP(MAX(P228:Q228),codetabel!$A:$A,codetabel!E:E))),"")</f>
        <v/>
      </c>
      <c r="J228" s="33"/>
      <c r="K228" s="41" t="str">
        <f t="shared" si="14"/>
        <v/>
      </c>
      <c r="L228" s="41"/>
      <c r="M228" s="36"/>
      <c r="N228" s="4"/>
      <c r="P228" s="52"/>
      <c r="Q228" s="53"/>
      <c r="R228" s="4"/>
      <c r="S228" s="4"/>
    </row>
    <row r="229" spans="1:19" x14ac:dyDescent="0.25">
      <c r="A229" s="2" t="s">
        <v>595</v>
      </c>
      <c r="B229" s="7" t="s">
        <v>172</v>
      </c>
      <c r="C229" s="6" t="s">
        <v>598</v>
      </c>
      <c r="D229" s="3" t="s">
        <v>593</v>
      </c>
      <c r="E229" s="36">
        <f t="shared" si="12"/>
        <v>4</v>
      </c>
      <c r="F229" s="35" t="str">
        <f t="shared" si="15"/>
        <v>IT</v>
      </c>
      <c r="G229" s="4" t="str">
        <f t="shared" si="13"/>
        <v/>
      </c>
      <c r="H229" s="4" t="s">
        <v>1237</v>
      </c>
      <c r="I229" s="62" t="str">
        <f>IFERROR(IF(AND(P229&gt;Q229,P229=200),3,IF(OR(P229&gt;=300,Q229&gt;=300),"IT",_xlfn.XLOOKUP(MAX(P229:Q229),codetabel!$A:$A,codetabel!E:E))),"")</f>
        <v>IT</v>
      </c>
      <c r="J229" s="33"/>
      <c r="K229" s="41" t="str">
        <f t="shared" si="14"/>
        <v xml:space="preserve"> </v>
      </c>
      <c r="L229" s="41"/>
      <c r="M229" s="36">
        <v>2</v>
      </c>
      <c r="N229" s="4" t="s">
        <v>312</v>
      </c>
      <c r="P229" s="52">
        <v>300</v>
      </c>
      <c r="Q229" s="53">
        <v>200</v>
      </c>
      <c r="R229" s="4"/>
      <c r="S229" s="4" t="s">
        <v>1237</v>
      </c>
    </row>
    <row r="230" spans="1:19" x14ac:dyDescent="0.25">
      <c r="A230" s="2" t="s">
        <v>595</v>
      </c>
      <c r="B230" s="7" t="s">
        <v>172</v>
      </c>
      <c r="C230" s="6" t="s">
        <v>599</v>
      </c>
      <c r="D230" s="3" t="s">
        <v>594</v>
      </c>
      <c r="E230" s="36" t="str">
        <f t="shared" si="12"/>
        <v>IT</v>
      </c>
      <c r="F230" s="35" t="str">
        <f t="shared" si="15"/>
        <v>IT</v>
      </c>
      <c r="G230" s="4" t="str">
        <f t="shared" si="13"/>
        <v/>
      </c>
      <c r="H230" s="4" t="s">
        <v>1237</v>
      </c>
      <c r="I230" s="62" t="str">
        <f>IFERROR(IF(AND(P230&gt;Q230,P230=200),3,IF(OR(P230&gt;=300,Q230&gt;=300),"IT",_xlfn.XLOOKUP(MAX(P230:Q230),codetabel!$A:$A,codetabel!E:E))),"")</f>
        <v>IT</v>
      </c>
      <c r="J230" s="33"/>
      <c r="K230" s="41" t="str">
        <f t="shared" si="14"/>
        <v xml:space="preserve"> </v>
      </c>
      <c r="L230" s="41"/>
      <c r="M230" s="36">
        <v>2</v>
      </c>
      <c r="N230" s="4" t="s">
        <v>312</v>
      </c>
      <c r="P230" s="52">
        <v>1000</v>
      </c>
      <c r="Q230" s="53">
        <v>500</v>
      </c>
      <c r="R230" s="4"/>
      <c r="S230" s="4" t="s">
        <v>1237</v>
      </c>
    </row>
    <row r="231" spans="1:19" x14ac:dyDescent="0.25">
      <c r="A231" s="2" t="s">
        <v>595</v>
      </c>
      <c r="B231" s="7" t="s">
        <v>172</v>
      </c>
      <c r="C231" s="6" t="s">
        <v>600</v>
      </c>
      <c r="D231" s="3" t="s">
        <v>601</v>
      </c>
      <c r="E231" s="36" t="str">
        <f t="shared" si="12"/>
        <v/>
      </c>
      <c r="F231" s="35" t="str">
        <f t="shared" si="15"/>
        <v/>
      </c>
      <c r="G231" s="4" t="str">
        <f t="shared" si="13"/>
        <v/>
      </c>
      <c r="H231" s="4"/>
      <c r="I231" s="62" t="str">
        <f>IFERROR(IF(AND(P231&gt;Q231,P231=200),3,IF(OR(P231&gt;=300,Q231&gt;=300),"IT",_xlfn.XLOOKUP(MAX(P231:Q231),codetabel!$A:$A,codetabel!E:E))),"")</f>
        <v/>
      </c>
      <c r="J231" s="33"/>
      <c r="K231" s="41" t="str">
        <f t="shared" si="14"/>
        <v/>
      </c>
      <c r="L231" s="41"/>
      <c r="M231" s="36"/>
      <c r="N231" s="4"/>
      <c r="P231" s="52"/>
      <c r="Q231" s="53"/>
      <c r="R231" s="4"/>
      <c r="S231" s="4"/>
    </row>
    <row r="232" spans="1:19" x14ac:dyDescent="0.25">
      <c r="A232" s="2" t="s">
        <v>595</v>
      </c>
      <c r="B232" s="7" t="s">
        <v>172</v>
      </c>
      <c r="C232" s="6" t="s">
        <v>602</v>
      </c>
      <c r="D232" s="3" t="s">
        <v>603</v>
      </c>
      <c r="E232" s="36">
        <f t="shared" si="12"/>
        <v>4</v>
      </c>
      <c r="F232" s="35">
        <f t="shared" si="15"/>
        <v>3</v>
      </c>
      <c r="G232" s="4" t="str">
        <f t="shared" si="13"/>
        <v/>
      </c>
      <c r="H232" s="4" t="s">
        <v>1237</v>
      </c>
      <c r="I232" s="62">
        <f>IFERROR(IF(AND(P232&gt;Q232,P232=200),3,IF(OR(P232&gt;=300,Q232&gt;=300),"IT",_xlfn.XLOOKUP(MAX(P232:Q232),codetabel!$A:$A,codetabel!E:E))),"")</f>
        <v>4</v>
      </c>
      <c r="J232" s="33"/>
      <c r="K232" s="41" t="str">
        <f t="shared" si="14"/>
        <v xml:space="preserve"> </v>
      </c>
      <c r="L232" s="41"/>
      <c r="M232" s="36">
        <v>2</v>
      </c>
      <c r="N232" s="4" t="s">
        <v>312</v>
      </c>
      <c r="P232" s="52">
        <v>100</v>
      </c>
      <c r="Q232" s="53">
        <v>200</v>
      </c>
      <c r="R232" s="4"/>
      <c r="S232" s="4" t="s">
        <v>1237</v>
      </c>
    </row>
    <row r="233" spans="1:19" x14ac:dyDescent="0.25">
      <c r="A233" s="2" t="s">
        <v>595</v>
      </c>
      <c r="B233" s="7" t="s">
        <v>172</v>
      </c>
      <c r="C233" s="6" t="s">
        <v>604</v>
      </c>
      <c r="D233" s="3" t="s">
        <v>605</v>
      </c>
      <c r="E233" s="36" t="str">
        <f t="shared" si="12"/>
        <v>IT</v>
      </c>
      <c r="F233" s="35">
        <f t="shared" si="15"/>
        <v>3</v>
      </c>
      <c r="G233" s="4" t="str">
        <f t="shared" si="13"/>
        <v>GPP</v>
      </c>
      <c r="H233" s="4" t="s">
        <v>1237</v>
      </c>
      <c r="I233" s="62" t="str">
        <f>IFERROR(IF(AND(P233&gt;Q233,P233=200),3,IF(OR(P233&gt;=300,Q233&gt;=300),"IT",_xlfn.XLOOKUP(MAX(P233:Q233),codetabel!$A:$A,codetabel!E:E))),"")</f>
        <v>IT</v>
      </c>
      <c r="J233" s="33"/>
      <c r="K233" s="41" t="str">
        <f t="shared" si="14"/>
        <v xml:space="preserve"> </v>
      </c>
      <c r="L233" s="41"/>
      <c r="M233" s="36">
        <v>3</v>
      </c>
      <c r="N233" s="4" t="s">
        <v>312</v>
      </c>
      <c r="P233" s="52">
        <v>200</v>
      </c>
      <c r="Q233" s="53">
        <v>300</v>
      </c>
      <c r="R233" s="4" t="s">
        <v>303</v>
      </c>
      <c r="S233" s="4" t="s">
        <v>1237</v>
      </c>
    </row>
    <row r="234" spans="1:19" x14ac:dyDescent="0.25">
      <c r="A234" s="2" t="s">
        <v>606</v>
      </c>
      <c r="B234" s="7" t="s">
        <v>173</v>
      </c>
      <c r="C234" s="6" t="s">
        <v>314</v>
      </c>
      <c r="D234" s="3" t="s">
        <v>607</v>
      </c>
      <c r="E234" s="36" t="str">
        <f t="shared" si="12"/>
        <v/>
      </c>
      <c r="F234" s="35" t="str">
        <f t="shared" si="15"/>
        <v/>
      </c>
      <c r="G234" s="4" t="str">
        <f t="shared" si="13"/>
        <v/>
      </c>
      <c r="H234" s="4"/>
      <c r="I234" s="62" t="str">
        <f>IFERROR(IF(AND(P234&gt;Q234,P234=200),3,IF(OR(P234&gt;=300,Q234&gt;=300),"IT",_xlfn.XLOOKUP(MAX(P234:Q234),codetabel!$A:$A,codetabel!E:E))),"")</f>
        <v/>
      </c>
      <c r="J234" s="33"/>
      <c r="K234" s="41" t="str">
        <f t="shared" si="14"/>
        <v/>
      </c>
      <c r="L234" s="41"/>
      <c r="M234" s="36"/>
      <c r="N234" s="4"/>
      <c r="P234" s="52"/>
      <c r="Q234" s="53"/>
      <c r="R234" s="4"/>
      <c r="S234" s="4"/>
    </row>
    <row r="235" spans="1:19" x14ac:dyDescent="0.25">
      <c r="A235" s="2" t="s">
        <v>606</v>
      </c>
      <c r="B235" s="7" t="s">
        <v>173</v>
      </c>
      <c r="C235" s="6" t="s">
        <v>316</v>
      </c>
      <c r="D235" s="3" t="s">
        <v>608</v>
      </c>
      <c r="E235" s="36">
        <f t="shared" si="12"/>
        <v>4</v>
      </c>
      <c r="F235" s="35" t="str">
        <f t="shared" si="15"/>
        <v>IT</v>
      </c>
      <c r="G235" s="4" t="str">
        <f t="shared" si="13"/>
        <v/>
      </c>
      <c r="H235" s="4" t="s">
        <v>1237</v>
      </c>
      <c r="I235" s="62" t="str">
        <f>IFERROR(IF(AND(P235&gt;Q235,P235=200),3,IF(OR(P235&gt;=300,Q235&gt;=300),"IT",_xlfn.XLOOKUP(MAX(P235:Q235),codetabel!$A:$A,codetabel!E:E))),"")</f>
        <v>IT</v>
      </c>
      <c r="J235" s="33"/>
      <c r="K235" s="41" t="str">
        <f t="shared" si="14"/>
        <v xml:space="preserve"> </v>
      </c>
      <c r="L235" s="41"/>
      <c r="M235" s="36">
        <v>2</v>
      </c>
      <c r="N235" s="4" t="s">
        <v>312</v>
      </c>
      <c r="P235" s="52">
        <v>300</v>
      </c>
      <c r="Q235" s="53">
        <v>200</v>
      </c>
      <c r="R235" s="4"/>
      <c r="S235" s="4" t="s">
        <v>1237</v>
      </c>
    </row>
    <row r="236" spans="1:19" x14ac:dyDescent="0.25">
      <c r="A236" s="2" t="s">
        <v>606</v>
      </c>
      <c r="B236" s="7" t="s">
        <v>173</v>
      </c>
      <c r="C236" s="6" t="s">
        <v>318</v>
      </c>
      <c r="D236" s="3" t="s">
        <v>609</v>
      </c>
      <c r="E236" s="36" t="str">
        <f t="shared" si="12"/>
        <v>IT</v>
      </c>
      <c r="F236" s="35" t="str">
        <f t="shared" si="15"/>
        <v>IT</v>
      </c>
      <c r="G236" s="4" t="str">
        <f t="shared" si="13"/>
        <v>GPP</v>
      </c>
      <c r="H236" s="4" t="s">
        <v>1237</v>
      </c>
      <c r="I236" s="62" t="str">
        <f>IFERROR(IF(AND(P236&gt;Q236,P236=200),3,IF(OR(P236&gt;=300,Q236&gt;=300),"IT",_xlfn.XLOOKUP(MAX(P236:Q236),codetabel!$A:$A,codetabel!E:E))),"")</f>
        <v>IT</v>
      </c>
      <c r="J236" s="33"/>
      <c r="K236" s="41" t="str">
        <f t="shared" si="14"/>
        <v xml:space="preserve"> </v>
      </c>
      <c r="L236" s="41"/>
      <c r="M236" s="36">
        <v>3</v>
      </c>
      <c r="N236" s="4" t="s">
        <v>312</v>
      </c>
      <c r="P236" s="52">
        <v>500</v>
      </c>
      <c r="Q236" s="53">
        <v>300</v>
      </c>
      <c r="R236" s="4" t="s">
        <v>303</v>
      </c>
      <c r="S236" s="4" t="s">
        <v>1237</v>
      </c>
    </row>
    <row r="237" spans="1:19" x14ac:dyDescent="0.25">
      <c r="A237" s="2" t="s">
        <v>610</v>
      </c>
      <c r="B237" s="7" t="s">
        <v>57</v>
      </c>
      <c r="C237" s="5"/>
      <c r="D237" s="3" t="s">
        <v>611</v>
      </c>
      <c r="E237" s="36" t="str">
        <f t="shared" si="12"/>
        <v>IT</v>
      </c>
      <c r="F237" s="35" t="str">
        <f t="shared" si="15"/>
        <v>IT</v>
      </c>
      <c r="G237" s="4" t="str">
        <f t="shared" si="13"/>
        <v/>
      </c>
      <c r="H237" s="4" t="s">
        <v>1237</v>
      </c>
      <c r="I237" s="62" t="str">
        <f>IFERROR(IF(AND(P237&gt;Q237,P237=200),3,IF(OR(P237&gt;=300,Q237&gt;=300),"IT",_xlfn.XLOOKUP(MAX(P237:Q237),codetabel!$A:$A,codetabel!E:E))),"")</f>
        <v>IT</v>
      </c>
      <c r="J237" s="33"/>
      <c r="K237" s="41" t="str">
        <f t="shared" si="14"/>
        <v xml:space="preserve"> </v>
      </c>
      <c r="L237" s="41"/>
      <c r="M237" s="36">
        <v>3</v>
      </c>
      <c r="N237" s="4" t="s">
        <v>312</v>
      </c>
      <c r="P237" s="52">
        <v>500</v>
      </c>
      <c r="Q237" s="53">
        <v>500</v>
      </c>
      <c r="R237" s="4"/>
      <c r="S237" s="4" t="s">
        <v>1237</v>
      </c>
    </row>
    <row r="238" spans="1:19" x14ac:dyDescent="0.25">
      <c r="A238" s="2" t="s">
        <v>612</v>
      </c>
      <c r="B238" s="7" t="s">
        <v>58</v>
      </c>
      <c r="C238" s="5"/>
      <c r="D238" s="3" t="s">
        <v>613</v>
      </c>
      <c r="E238" s="36" t="str">
        <f t="shared" si="12"/>
        <v>IT</v>
      </c>
      <c r="F238" s="35" t="str">
        <f t="shared" si="15"/>
        <v>IT</v>
      </c>
      <c r="G238" s="4" t="str">
        <f t="shared" si="13"/>
        <v/>
      </c>
      <c r="H238" s="4" t="s">
        <v>1237</v>
      </c>
      <c r="I238" s="62" t="str">
        <f>IFERROR(IF(AND(P238&gt;Q238,P238=200),3,IF(OR(P238&gt;=300,Q238&gt;=300),"IT",_xlfn.XLOOKUP(MAX(P238:Q238),codetabel!$A:$A,codetabel!E:E))),"")</f>
        <v>IT</v>
      </c>
      <c r="J238" s="33"/>
      <c r="K238" s="41" t="str">
        <f t="shared" si="14"/>
        <v xml:space="preserve"> </v>
      </c>
      <c r="L238" s="41"/>
      <c r="M238" s="36">
        <v>3</v>
      </c>
      <c r="N238" s="4" t="s">
        <v>312</v>
      </c>
      <c r="P238" s="52">
        <v>700</v>
      </c>
      <c r="Q238" s="53">
        <v>300</v>
      </c>
      <c r="R238" s="4"/>
      <c r="S238" s="4" t="s">
        <v>1237</v>
      </c>
    </row>
    <row r="239" spans="1:19" x14ac:dyDescent="0.25">
      <c r="A239" s="2" t="s">
        <v>614</v>
      </c>
      <c r="B239" s="7" t="s">
        <v>531</v>
      </c>
      <c r="C239" s="6" t="s">
        <v>314</v>
      </c>
      <c r="D239" s="3" t="s">
        <v>615</v>
      </c>
      <c r="E239" s="36" t="str">
        <f t="shared" si="12"/>
        <v/>
      </c>
      <c r="F239" s="35" t="str">
        <f t="shared" si="15"/>
        <v/>
      </c>
      <c r="G239" s="4" t="str">
        <f t="shared" si="13"/>
        <v/>
      </c>
      <c r="H239" s="4"/>
      <c r="I239" s="62" t="str">
        <f>IFERROR(IF(AND(P239&gt;Q239,P239=200),3,IF(OR(P239&gt;=300,Q239&gt;=300),"IT",_xlfn.XLOOKUP(MAX(P239:Q239),codetabel!$A:$A,codetabel!E:E))),"")</f>
        <v/>
      </c>
      <c r="J239" s="33"/>
      <c r="K239" s="41" t="str">
        <f t="shared" si="14"/>
        <v/>
      </c>
      <c r="L239" s="41"/>
      <c r="M239" s="36"/>
      <c r="N239" s="4"/>
      <c r="P239" s="52"/>
      <c r="Q239" s="53"/>
      <c r="R239" s="4"/>
      <c r="S239" s="4"/>
    </row>
    <row r="240" spans="1:19" x14ac:dyDescent="0.25">
      <c r="A240" s="2" t="s">
        <v>614</v>
      </c>
      <c r="B240" s="7" t="s">
        <v>531</v>
      </c>
      <c r="C240" s="6" t="s">
        <v>316</v>
      </c>
      <c r="D240" s="3" t="s">
        <v>616</v>
      </c>
      <c r="E240" s="36">
        <f t="shared" si="12"/>
        <v>3</v>
      </c>
      <c r="F240" s="35" t="str">
        <f t="shared" si="15"/>
        <v>IT</v>
      </c>
      <c r="G240" s="4" t="str">
        <f t="shared" si="13"/>
        <v/>
      </c>
      <c r="H240" s="4" t="s">
        <v>1237</v>
      </c>
      <c r="I240" s="62" t="str">
        <f>IFERROR(IF(AND(P240&gt;Q240,P240=200),3,IF(OR(P240&gt;=300,Q240&gt;=300),"IT",_xlfn.XLOOKUP(MAX(P240:Q240),codetabel!$A:$A,codetabel!E:E))),"")</f>
        <v>IT</v>
      </c>
      <c r="J240" s="33"/>
      <c r="K240" s="41" t="str">
        <f t="shared" si="14"/>
        <v xml:space="preserve"> </v>
      </c>
      <c r="L240" s="41"/>
      <c r="M240" s="36">
        <v>3</v>
      </c>
      <c r="N240" s="4" t="s">
        <v>312</v>
      </c>
      <c r="P240" s="52">
        <v>300</v>
      </c>
      <c r="Q240" s="53">
        <v>100</v>
      </c>
      <c r="R240" s="4"/>
      <c r="S240" s="4" t="s">
        <v>1237</v>
      </c>
    </row>
    <row r="241" spans="1:19" x14ac:dyDescent="0.25">
      <c r="A241" s="2" t="s">
        <v>614</v>
      </c>
      <c r="B241" s="7" t="s">
        <v>531</v>
      </c>
      <c r="C241" s="6" t="s">
        <v>318</v>
      </c>
      <c r="D241" s="3" t="s">
        <v>617</v>
      </c>
      <c r="E241" s="36">
        <f t="shared" si="12"/>
        <v>1</v>
      </c>
      <c r="F241" s="35">
        <f t="shared" si="15"/>
        <v>3</v>
      </c>
      <c r="G241" s="4" t="str">
        <f t="shared" si="13"/>
        <v/>
      </c>
      <c r="H241" s="4" t="s">
        <v>1237</v>
      </c>
      <c r="I241" s="62">
        <f>IFERROR(IF(AND(P241&gt;Q241,P241=200),3,IF(OR(P241&gt;=300,Q241&gt;=300),"IT",_xlfn.XLOOKUP(MAX(P241:Q241),codetabel!$A:$A,codetabel!E:E))),"")</f>
        <v>3</v>
      </c>
      <c r="J241" s="33"/>
      <c r="K241" s="41" t="str">
        <f t="shared" si="14"/>
        <v xml:space="preserve"> </v>
      </c>
      <c r="L241" s="41"/>
      <c r="M241" s="36">
        <v>2</v>
      </c>
      <c r="N241" s="4" t="s">
        <v>312</v>
      </c>
      <c r="P241" s="52">
        <v>100</v>
      </c>
      <c r="Q241" s="53">
        <v>30</v>
      </c>
      <c r="R241" s="4"/>
      <c r="S241" s="4" t="s">
        <v>1237</v>
      </c>
    </row>
    <row r="242" spans="1:19" x14ac:dyDescent="0.25">
      <c r="A242" s="2" t="s">
        <v>618</v>
      </c>
      <c r="B242" s="7" t="s">
        <v>174</v>
      </c>
      <c r="C242" s="5"/>
      <c r="D242" s="3" t="s">
        <v>619</v>
      </c>
      <c r="E242" s="36">
        <f t="shared" si="12"/>
        <v>4</v>
      </c>
      <c r="F242" s="35" t="str">
        <f t="shared" si="15"/>
        <v>IT</v>
      </c>
      <c r="G242" s="4" t="str">
        <f t="shared" si="13"/>
        <v/>
      </c>
      <c r="H242" s="4" t="s">
        <v>1237</v>
      </c>
      <c r="I242" s="62" t="str">
        <f>IFERROR(IF(AND(P242&gt;Q242,P242=200),3,IF(OR(P242&gt;=300,Q242&gt;=300),"IT",_xlfn.XLOOKUP(MAX(P242:Q242),codetabel!$A:$A,codetabel!E:E))),"")</f>
        <v>IT</v>
      </c>
      <c r="J242" s="33"/>
      <c r="K242" s="41" t="str">
        <f t="shared" si="14"/>
        <v xml:space="preserve"> </v>
      </c>
      <c r="L242" s="41"/>
      <c r="M242" s="36">
        <v>3</v>
      </c>
      <c r="N242" s="4" t="s">
        <v>312</v>
      </c>
      <c r="P242" s="52">
        <v>300</v>
      </c>
      <c r="Q242" s="53">
        <v>200</v>
      </c>
      <c r="R242" s="4"/>
      <c r="S242" s="4" t="s">
        <v>1237</v>
      </c>
    </row>
    <row r="243" spans="1:19" x14ac:dyDescent="0.25">
      <c r="A243" s="2" t="s">
        <v>620</v>
      </c>
      <c r="B243" s="7" t="s">
        <v>59</v>
      </c>
      <c r="C243" s="6" t="s">
        <v>314</v>
      </c>
      <c r="D243" s="3" t="s">
        <v>621</v>
      </c>
      <c r="E243" s="36" t="str">
        <f t="shared" si="12"/>
        <v/>
      </c>
      <c r="F243" s="35" t="str">
        <f t="shared" si="15"/>
        <v/>
      </c>
      <c r="G243" s="4" t="str">
        <f t="shared" si="13"/>
        <v/>
      </c>
      <c r="H243" s="4"/>
      <c r="I243" s="62" t="str">
        <f>IFERROR(IF(AND(P243&gt;Q243,P243=200),3,IF(OR(P243&gt;=300,Q243&gt;=300),"IT",_xlfn.XLOOKUP(MAX(P243:Q243),codetabel!$A:$A,codetabel!E:E))),"")</f>
        <v/>
      </c>
      <c r="J243" s="33"/>
      <c r="K243" s="41" t="str">
        <f t="shared" si="14"/>
        <v/>
      </c>
      <c r="L243" s="41"/>
      <c r="M243" s="36"/>
      <c r="N243" s="4"/>
      <c r="P243" s="52"/>
      <c r="Q243" s="53"/>
      <c r="R243" s="4"/>
      <c r="S243" s="4"/>
    </row>
    <row r="244" spans="1:19" x14ac:dyDescent="0.25">
      <c r="A244" s="2" t="s">
        <v>620</v>
      </c>
      <c r="B244" s="7" t="s">
        <v>59</v>
      </c>
      <c r="C244" s="6" t="s">
        <v>316</v>
      </c>
      <c r="D244" s="3" t="s">
        <v>622</v>
      </c>
      <c r="E244" s="36">
        <f t="shared" si="12"/>
        <v>4</v>
      </c>
      <c r="F244" s="35">
        <f t="shared" si="15"/>
        <v>3</v>
      </c>
      <c r="G244" s="4" t="str">
        <f t="shared" si="13"/>
        <v/>
      </c>
      <c r="H244" s="4" t="s">
        <v>1237</v>
      </c>
      <c r="I244" s="62">
        <f>IFERROR(IF(AND(P244&gt;Q244,P244=200),3,IF(OR(P244&gt;=300,Q244&gt;=300),"IT",_xlfn.XLOOKUP(MAX(P244:Q244),codetabel!$A:$A,codetabel!E:E))),"")</f>
        <v>4</v>
      </c>
      <c r="J244" s="33"/>
      <c r="K244" s="41" t="str">
        <f t="shared" si="14"/>
        <v xml:space="preserve"> </v>
      </c>
      <c r="L244" s="41"/>
      <c r="M244" s="36">
        <v>1</v>
      </c>
      <c r="N244" s="4" t="s">
        <v>312</v>
      </c>
      <c r="P244" s="52">
        <v>200</v>
      </c>
      <c r="Q244" s="53">
        <v>200</v>
      </c>
      <c r="R244" s="4"/>
      <c r="S244" s="4" t="s">
        <v>1237</v>
      </c>
    </row>
    <row r="245" spans="1:19" x14ac:dyDescent="0.25">
      <c r="A245" s="2" t="s">
        <v>620</v>
      </c>
      <c r="B245" s="7" t="s">
        <v>59</v>
      </c>
      <c r="C245" s="6" t="s">
        <v>318</v>
      </c>
      <c r="D245" s="3" t="s">
        <v>623</v>
      </c>
      <c r="E245" s="36" t="str">
        <f t="shared" si="12"/>
        <v>IT</v>
      </c>
      <c r="F245" s="35" t="str">
        <f t="shared" si="15"/>
        <v>IT</v>
      </c>
      <c r="G245" s="4" t="str">
        <f t="shared" si="13"/>
        <v/>
      </c>
      <c r="H245" s="4" t="s">
        <v>1237</v>
      </c>
      <c r="I245" s="62" t="str">
        <f>IFERROR(IF(AND(P245&gt;Q245,P245=200),3,IF(OR(P245&gt;=300,Q245&gt;=300),"IT",_xlfn.XLOOKUP(MAX(P245:Q245),codetabel!$A:$A,codetabel!E:E))),"")</f>
        <v>IT</v>
      </c>
      <c r="J245" s="33"/>
      <c r="K245" s="41" t="str">
        <f t="shared" si="14"/>
        <v xml:space="preserve"> </v>
      </c>
      <c r="L245" s="41"/>
      <c r="M245" s="36">
        <v>2</v>
      </c>
      <c r="N245" s="4" t="s">
        <v>312</v>
      </c>
      <c r="P245" s="52">
        <v>300</v>
      </c>
      <c r="Q245" s="53">
        <v>300</v>
      </c>
      <c r="R245" s="4"/>
      <c r="S245" s="4" t="s">
        <v>1237</v>
      </c>
    </row>
    <row r="246" spans="1:19" x14ac:dyDescent="0.25">
      <c r="A246" s="2" t="s">
        <v>624</v>
      </c>
      <c r="B246" s="7" t="s">
        <v>60</v>
      </c>
      <c r="C246" s="6" t="s">
        <v>314</v>
      </c>
      <c r="D246" s="3" t="s">
        <v>625</v>
      </c>
      <c r="E246" s="36" t="str">
        <f t="shared" si="12"/>
        <v/>
      </c>
      <c r="F246" s="35" t="str">
        <f t="shared" si="15"/>
        <v/>
      </c>
      <c r="G246" s="4" t="str">
        <f t="shared" si="13"/>
        <v/>
      </c>
      <c r="H246" s="4"/>
      <c r="I246" s="62" t="str">
        <f>IFERROR(IF(AND(P246&gt;Q246,P246=200),3,IF(OR(P246&gt;=300,Q246&gt;=300),"IT",_xlfn.XLOOKUP(MAX(P246:Q246),codetabel!$A:$A,codetabel!E:E))),"")</f>
        <v/>
      </c>
      <c r="J246" s="33"/>
      <c r="K246" s="41" t="str">
        <f t="shared" si="14"/>
        <v/>
      </c>
      <c r="L246" s="41"/>
      <c r="M246" s="36"/>
      <c r="N246" s="4"/>
      <c r="P246" s="52"/>
      <c r="Q246" s="53"/>
      <c r="R246" s="4"/>
      <c r="S246" s="4"/>
    </row>
    <row r="247" spans="1:19" x14ac:dyDescent="0.25">
      <c r="A247" s="2" t="s">
        <v>624</v>
      </c>
      <c r="B247" s="7" t="s">
        <v>60</v>
      </c>
      <c r="C247" s="6" t="s">
        <v>316</v>
      </c>
      <c r="D247" s="3" t="s">
        <v>626</v>
      </c>
      <c r="E247" s="36">
        <f t="shared" si="12"/>
        <v>2</v>
      </c>
      <c r="F247" s="35">
        <f t="shared" si="15"/>
        <v>2</v>
      </c>
      <c r="G247" s="4" t="str">
        <f t="shared" si="13"/>
        <v/>
      </c>
      <c r="H247" s="4" t="s">
        <v>1237</v>
      </c>
      <c r="I247" s="62">
        <f>IFERROR(IF(AND(P247&gt;Q247,P247=200),3,IF(OR(P247&gt;=300,Q247&gt;=300),"IT",_xlfn.XLOOKUP(MAX(P247:Q247),codetabel!$A:$A,codetabel!E:E))),"")</f>
        <v>2</v>
      </c>
      <c r="J247" s="33"/>
      <c r="K247" s="41" t="str">
        <f t="shared" si="14"/>
        <v xml:space="preserve"> </v>
      </c>
      <c r="L247" s="41"/>
      <c r="M247" s="36">
        <v>2</v>
      </c>
      <c r="N247" s="4" t="s">
        <v>312</v>
      </c>
      <c r="P247" s="52">
        <v>50</v>
      </c>
      <c r="Q247" s="53">
        <v>50</v>
      </c>
      <c r="R247" s="4"/>
      <c r="S247" s="4" t="s">
        <v>1237</v>
      </c>
    </row>
    <row r="248" spans="1:19" x14ac:dyDescent="0.25">
      <c r="A248" s="2" t="s">
        <v>624</v>
      </c>
      <c r="B248" s="7" t="s">
        <v>60</v>
      </c>
      <c r="C248" s="6" t="s">
        <v>318</v>
      </c>
      <c r="D248" s="3" t="s">
        <v>627</v>
      </c>
      <c r="E248" s="36">
        <f t="shared" si="12"/>
        <v>1</v>
      </c>
      <c r="F248" s="35" t="str">
        <f t="shared" si="15"/>
        <v>FM</v>
      </c>
      <c r="G248" s="4" t="str">
        <f t="shared" si="13"/>
        <v/>
      </c>
      <c r="H248" s="4"/>
      <c r="I248" s="62">
        <f>IFERROR(IF(AND(P248&gt;Q248,P248=200),3,IF(OR(P248&gt;=300,Q248&gt;=300),"IT",_xlfn.XLOOKUP(MAX(P248:Q248),codetabel!$A:$A,codetabel!E:E))),"")</f>
        <v>1</v>
      </c>
      <c r="J248" s="33"/>
      <c r="K248" s="41" t="str">
        <f t="shared" si="14"/>
        <v>JA</v>
      </c>
      <c r="L248" s="41"/>
      <c r="M248" s="36">
        <v>2</v>
      </c>
      <c r="N248" s="4" t="s">
        <v>312</v>
      </c>
      <c r="P248" s="52">
        <v>10</v>
      </c>
      <c r="Q248" s="53">
        <v>30</v>
      </c>
      <c r="R248" s="4"/>
      <c r="S248" s="4"/>
    </row>
    <row r="249" spans="1:19" x14ac:dyDescent="0.25">
      <c r="A249" s="2" t="s">
        <v>628</v>
      </c>
      <c r="B249" s="7" t="s">
        <v>61</v>
      </c>
      <c r="C249" s="5"/>
      <c r="D249" s="3" t="s">
        <v>629</v>
      </c>
      <c r="E249" s="36">
        <f t="shared" si="12"/>
        <v>4</v>
      </c>
      <c r="F249" s="35" t="str">
        <f t="shared" si="15"/>
        <v>IT</v>
      </c>
      <c r="G249" s="4" t="str">
        <f t="shared" si="13"/>
        <v/>
      </c>
      <c r="H249" s="4" t="s">
        <v>1237</v>
      </c>
      <c r="I249" s="62" t="str">
        <f>IFERROR(IF(AND(P249&gt;Q249,P249=200),3,IF(OR(P249&gt;=300,Q249&gt;=300),"IT",_xlfn.XLOOKUP(MAX(P249:Q249),codetabel!$A:$A,codetabel!E:E))),"")</f>
        <v>IT</v>
      </c>
      <c r="J249" s="33"/>
      <c r="K249" s="41" t="str">
        <f t="shared" si="14"/>
        <v xml:space="preserve"> </v>
      </c>
      <c r="L249" s="41"/>
      <c r="M249" s="36">
        <v>3</v>
      </c>
      <c r="N249" s="4" t="s">
        <v>312</v>
      </c>
      <c r="P249" s="52">
        <v>300</v>
      </c>
      <c r="Q249" s="53">
        <v>200</v>
      </c>
      <c r="R249" s="4"/>
      <c r="S249" s="4" t="s">
        <v>1237</v>
      </c>
    </row>
    <row r="250" spans="1:19" x14ac:dyDescent="0.25">
      <c r="A250" s="2" t="s">
        <v>630</v>
      </c>
      <c r="B250" s="7" t="s">
        <v>62</v>
      </c>
      <c r="C250" s="5"/>
      <c r="D250" s="3" t="s">
        <v>631</v>
      </c>
      <c r="E250" s="36">
        <f t="shared" si="12"/>
        <v>2</v>
      </c>
      <c r="F250" s="35" t="str">
        <f t="shared" si="15"/>
        <v>IT</v>
      </c>
      <c r="G250" s="4" t="str">
        <f t="shared" si="13"/>
        <v/>
      </c>
      <c r="H250" s="4" t="s">
        <v>1237</v>
      </c>
      <c r="I250" s="62" t="str">
        <f>IFERROR(IF(AND(P250&gt;Q250,P250=200),3,IF(OR(P250&gt;=300,Q250&gt;=300),"IT",_xlfn.XLOOKUP(MAX(P250:Q250),codetabel!$A:$A,codetabel!E:E))),"")</f>
        <v>IT</v>
      </c>
      <c r="J250" s="33"/>
      <c r="K250" s="41" t="str">
        <f t="shared" si="14"/>
        <v xml:space="preserve"> </v>
      </c>
      <c r="L250" s="41"/>
      <c r="M250" s="36">
        <v>2</v>
      </c>
      <c r="N250" s="4" t="s">
        <v>312</v>
      </c>
      <c r="P250" s="52">
        <v>300</v>
      </c>
      <c r="Q250" s="53">
        <v>50</v>
      </c>
      <c r="R250" s="4"/>
      <c r="S250" s="4" t="s">
        <v>1237</v>
      </c>
    </row>
    <row r="251" spans="1:19" x14ac:dyDescent="0.25">
      <c r="A251" s="2" t="s">
        <v>632</v>
      </c>
      <c r="B251" s="7" t="s">
        <v>175</v>
      </c>
      <c r="C251" s="5"/>
      <c r="D251" s="3" t="s">
        <v>633</v>
      </c>
      <c r="E251" s="36">
        <f t="shared" si="12"/>
        <v>2</v>
      </c>
      <c r="F251" s="35">
        <f t="shared" si="15"/>
        <v>1</v>
      </c>
      <c r="G251" s="4" t="str">
        <f t="shared" si="13"/>
        <v/>
      </c>
      <c r="H251" s="4" t="s">
        <v>364</v>
      </c>
      <c r="I251" s="62">
        <f>IFERROR(IF(AND(P251&gt;Q251,P251=200),3,IF(OR(P251&gt;=300,Q251&gt;=300),"IT",_xlfn.XLOOKUP(MAX(P251:Q251),codetabel!$A:$A,codetabel!E:E))),"")</f>
        <v>2</v>
      </c>
      <c r="J251" s="33"/>
      <c r="K251" s="41" t="str">
        <f t="shared" si="14"/>
        <v xml:space="preserve"> </v>
      </c>
      <c r="L251" s="41"/>
      <c r="M251" s="36">
        <v>1</v>
      </c>
      <c r="N251" s="4" t="s">
        <v>312</v>
      </c>
      <c r="P251" s="52">
        <v>30</v>
      </c>
      <c r="Q251" s="53">
        <v>50</v>
      </c>
      <c r="R251" s="4"/>
      <c r="S251" s="4" t="s">
        <v>364</v>
      </c>
    </row>
    <row r="252" spans="1:19" x14ac:dyDescent="0.25">
      <c r="A252" s="2" t="s">
        <v>634</v>
      </c>
      <c r="B252" s="7" t="s">
        <v>63</v>
      </c>
      <c r="C252" s="6" t="s">
        <v>314</v>
      </c>
      <c r="D252" s="3" t="s">
        <v>635</v>
      </c>
      <c r="E252" s="36" t="str">
        <f t="shared" si="12"/>
        <v/>
      </c>
      <c r="F252" s="35" t="str">
        <f t="shared" si="15"/>
        <v/>
      </c>
      <c r="G252" s="4" t="str">
        <f t="shared" si="13"/>
        <v/>
      </c>
      <c r="H252" s="4"/>
      <c r="I252" s="62" t="str">
        <f>IFERROR(IF(AND(P252&gt;Q252,P252=200),3,IF(OR(P252&gt;=300,Q252&gt;=300),"IT",_xlfn.XLOOKUP(MAX(P252:Q252),codetabel!$A:$A,codetabel!E:E))),"")</f>
        <v/>
      </c>
      <c r="J252" s="33"/>
      <c r="K252" s="41" t="str">
        <f t="shared" si="14"/>
        <v/>
      </c>
      <c r="L252" s="41"/>
      <c r="M252" s="36"/>
      <c r="N252" s="4"/>
      <c r="P252" s="52"/>
      <c r="Q252" s="53"/>
      <c r="R252" s="4"/>
      <c r="S252" s="4"/>
    </row>
    <row r="253" spans="1:19" x14ac:dyDescent="0.25">
      <c r="A253" s="2" t="s">
        <v>634</v>
      </c>
      <c r="B253" s="7" t="s">
        <v>63</v>
      </c>
      <c r="C253" s="6" t="s">
        <v>316</v>
      </c>
      <c r="D253" s="3" t="s">
        <v>636</v>
      </c>
      <c r="E253" s="36">
        <f t="shared" si="12"/>
        <v>3</v>
      </c>
      <c r="F253" s="35">
        <f t="shared" si="15"/>
        <v>3</v>
      </c>
      <c r="G253" s="4" t="str">
        <f t="shared" si="13"/>
        <v/>
      </c>
      <c r="H253" s="4"/>
      <c r="I253" s="62">
        <f>IFERROR(IF(AND(P253&gt;Q253,P253=200),3,IF(OR(P253&gt;=300,Q253&gt;=300),"IT",_xlfn.XLOOKUP(MAX(P253:Q253),codetabel!$A:$A,codetabel!E:E))),"")</f>
        <v>3</v>
      </c>
      <c r="J253" s="33"/>
      <c r="K253" s="41" t="str">
        <f t="shared" si="14"/>
        <v xml:space="preserve"> </v>
      </c>
      <c r="L253" s="41"/>
      <c r="M253" s="36">
        <v>3</v>
      </c>
      <c r="N253" s="4" t="s">
        <v>312</v>
      </c>
      <c r="P253" s="52">
        <v>100</v>
      </c>
      <c r="Q253" s="53">
        <v>100</v>
      </c>
      <c r="R253" s="4"/>
      <c r="S253" s="4"/>
    </row>
    <row r="254" spans="1:19" x14ac:dyDescent="0.25">
      <c r="A254" s="2" t="s">
        <v>634</v>
      </c>
      <c r="B254" s="7" t="s">
        <v>63</v>
      </c>
      <c r="C254" s="6" t="s">
        <v>318</v>
      </c>
      <c r="D254" s="3" t="s">
        <v>637</v>
      </c>
      <c r="E254" s="36">
        <f t="shared" si="12"/>
        <v>3</v>
      </c>
      <c r="F254" s="35" t="str">
        <f t="shared" si="15"/>
        <v>IT</v>
      </c>
      <c r="G254" s="4" t="str">
        <f t="shared" si="13"/>
        <v/>
      </c>
      <c r="H254" s="4"/>
      <c r="I254" s="62" t="str">
        <f>IFERROR(IF(AND(P254&gt;Q254,P254=200),3,IF(OR(P254&gt;=300,Q254&gt;=300),"IT",_xlfn.XLOOKUP(MAX(P254:Q254),codetabel!$A:$A,codetabel!E:E))),"")</f>
        <v>IT</v>
      </c>
      <c r="J254" s="33"/>
      <c r="K254" s="41" t="str">
        <f t="shared" si="14"/>
        <v xml:space="preserve"> </v>
      </c>
      <c r="L254" s="41"/>
      <c r="M254" s="36">
        <v>3</v>
      </c>
      <c r="N254" s="4" t="s">
        <v>312</v>
      </c>
      <c r="P254" s="52">
        <v>500</v>
      </c>
      <c r="Q254" s="53">
        <v>100</v>
      </c>
      <c r="R254" s="4"/>
      <c r="S254" s="4"/>
    </row>
    <row r="255" spans="1:19" x14ac:dyDescent="0.25">
      <c r="A255" s="2" t="s">
        <v>638</v>
      </c>
      <c r="B255" s="7" t="s">
        <v>64</v>
      </c>
      <c r="C255" s="5"/>
      <c r="D255" s="3" t="s">
        <v>639</v>
      </c>
      <c r="E255" s="36">
        <f t="shared" si="12"/>
        <v>3</v>
      </c>
      <c r="F255" s="35">
        <f t="shared" si="15"/>
        <v>2</v>
      </c>
      <c r="G255" s="4" t="str">
        <f t="shared" si="13"/>
        <v/>
      </c>
      <c r="H255" s="4" t="s">
        <v>1237</v>
      </c>
      <c r="I255" s="62">
        <f>IFERROR(IF(AND(P255&gt;Q255,P255=200),3,IF(OR(P255&gt;=300,Q255&gt;=300),"IT",_xlfn.XLOOKUP(MAX(P255:Q255),codetabel!$A:$A,codetabel!E:E))),"")</f>
        <v>3</v>
      </c>
      <c r="J255" s="33"/>
      <c r="K255" s="41" t="str">
        <f t="shared" si="14"/>
        <v xml:space="preserve"> </v>
      </c>
      <c r="L255" s="41"/>
      <c r="M255" s="36">
        <v>3</v>
      </c>
      <c r="N255" s="4" t="s">
        <v>312</v>
      </c>
      <c r="P255" s="52">
        <v>50</v>
      </c>
      <c r="Q255" s="53">
        <v>100</v>
      </c>
      <c r="R255" s="4"/>
      <c r="S255" s="4" t="s">
        <v>1237</v>
      </c>
    </row>
    <row r="256" spans="1:19" x14ac:dyDescent="0.25">
      <c r="A256" s="2" t="s">
        <v>640</v>
      </c>
      <c r="B256" s="7" t="s">
        <v>65</v>
      </c>
      <c r="C256" s="6" t="s">
        <v>561</v>
      </c>
      <c r="D256" s="3" t="s">
        <v>641</v>
      </c>
      <c r="E256" s="36">
        <f t="shared" si="12"/>
        <v>2</v>
      </c>
      <c r="F256" s="35">
        <f t="shared" si="15"/>
        <v>2</v>
      </c>
      <c r="G256" s="4" t="str">
        <f t="shared" si="13"/>
        <v/>
      </c>
      <c r="H256" s="4" t="s">
        <v>1237</v>
      </c>
      <c r="I256" s="62">
        <f>IFERROR(IF(AND(P256&gt;Q256,P256=200),3,IF(OR(P256&gt;=300,Q256&gt;=300),"IT",_xlfn.XLOOKUP(MAX(P256:Q256),codetabel!$A:$A,codetabel!E:E))),"")</f>
        <v>2</v>
      </c>
      <c r="J256" s="33"/>
      <c r="K256" s="41" t="str">
        <f t="shared" si="14"/>
        <v xml:space="preserve"> </v>
      </c>
      <c r="L256" s="41"/>
      <c r="M256" s="36">
        <v>3</v>
      </c>
      <c r="N256" s="4" t="s">
        <v>312</v>
      </c>
      <c r="P256" s="52">
        <v>50</v>
      </c>
      <c r="Q256" s="53">
        <v>50</v>
      </c>
      <c r="R256" s="4"/>
      <c r="S256" s="4" t="s">
        <v>1237</v>
      </c>
    </row>
    <row r="257" spans="1:19" x14ac:dyDescent="0.25">
      <c r="A257" s="2" t="s">
        <v>640</v>
      </c>
      <c r="B257" s="7" t="s">
        <v>65</v>
      </c>
      <c r="C257" s="6" t="s">
        <v>305</v>
      </c>
      <c r="D257" s="3" t="s">
        <v>642</v>
      </c>
      <c r="E257" s="36">
        <f t="shared" si="12"/>
        <v>3</v>
      </c>
      <c r="F257" s="35">
        <f t="shared" si="15"/>
        <v>3</v>
      </c>
      <c r="G257" s="4" t="str">
        <f t="shared" si="13"/>
        <v/>
      </c>
      <c r="H257" s="4" t="s">
        <v>1237</v>
      </c>
      <c r="I257" s="62">
        <f>IFERROR(IF(AND(P257&gt;Q257,P257=200),3,IF(OR(P257&gt;=300,Q257&gt;=300),"IT",_xlfn.XLOOKUP(MAX(P257:Q257),codetabel!$A:$A,codetabel!E:E))),"")</f>
        <v>3</v>
      </c>
      <c r="J257" s="33"/>
      <c r="K257" s="41" t="str">
        <f t="shared" si="14"/>
        <v xml:space="preserve"> </v>
      </c>
      <c r="L257" s="41"/>
      <c r="M257" s="36">
        <v>2</v>
      </c>
      <c r="N257" s="4" t="s">
        <v>312</v>
      </c>
      <c r="P257" s="52">
        <v>200</v>
      </c>
      <c r="Q257" s="53">
        <v>100</v>
      </c>
      <c r="R257" s="4"/>
      <c r="S257" s="4" t="s">
        <v>1237</v>
      </c>
    </row>
    <row r="258" spans="1:19" x14ac:dyDescent="0.25">
      <c r="A258" s="2" t="s">
        <v>643</v>
      </c>
      <c r="B258" s="7" t="s">
        <v>66</v>
      </c>
      <c r="C258" s="5"/>
      <c r="D258" s="3" t="s">
        <v>644</v>
      </c>
      <c r="E258" s="36" t="str">
        <f t="shared" si="12"/>
        <v>IT</v>
      </c>
      <c r="F258" s="35" t="str">
        <f t="shared" si="15"/>
        <v>IT</v>
      </c>
      <c r="G258" s="4" t="str">
        <f t="shared" si="13"/>
        <v/>
      </c>
      <c r="H258" s="4" t="s">
        <v>1237</v>
      </c>
      <c r="I258" s="62" t="str">
        <f>IFERROR(IF(AND(P258&gt;Q258,P258=200),3,IF(OR(P258&gt;=300,Q258&gt;=300),"IT",_xlfn.XLOOKUP(MAX(P258:Q258),codetabel!$A:$A,codetabel!E:E))),"")</f>
        <v>IT</v>
      </c>
      <c r="J258" s="33"/>
      <c r="K258" s="41" t="str">
        <f t="shared" si="14"/>
        <v xml:space="preserve"> </v>
      </c>
      <c r="L258" s="41"/>
      <c r="M258" s="36">
        <v>3</v>
      </c>
      <c r="N258" s="4" t="s">
        <v>312</v>
      </c>
      <c r="P258" s="52">
        <v>300</v>
      </c>
      <c r="Q258" s="53">
        <v>300</v>
      </c>
      <c r="R258" s="4"/>
      <c r="S258" s="4" t="s">
        <v>1237</v>
      </c>
    </row>
    <row r="259" spans="1:19" x14ac:dyDescent="0.25">
      <c r="A259" s="2" t="s">
        <v>645</v>
      </c>
      <c r="B259" s="7" t="s">
        <v>549</v>
      </c>
      <c r="C259" s="6" t="s">
        <v>308</v>
      </c>
      <c r="D259" s="3" t="s">
        <v>1225</v>
      </c>
      <c r="E259" s="36" t="str">
        <f t="shared" si="12"/>
        <v/>
      </c>
      <c r="F259" s="35" t="str">
        <f t="shared" si="15"/>
        <v/>
      </c>
      <c r="G259" s="4" t="str">
        <f t="shared" si="13"/>
        <v/>
      </c>
      <c r="H259" s="4"/>
      <c r="I259" s="62" t="str">
        <f>IFERROR(IF(AND(P259&gt;Q259,P259=200),3,IF(OR(P259&gt;=300,Q259&gt;=300),"IT",_xlfn.XLOOKUP(MAX(P259:Q259),codetabel!$A:$A,codetabel!E:E))),"")</f>
        <v/>
      </c>
      <c r="J259" s="33"/>
      <c r="K259" s="41" t="str">
        <f t="shared" si="14"/>
        <v/>
      </c>
      <c r="L259" s="41"/>
      <c r="M259" s="36"/>
      <c r="N259" s="4"/>
      <c r="P259" s="52"/>
      <c r="Q259" s="53"/>
      <c r="R259" s="4"/>
      <c r="S259" s="4"/>
    </row>
    <row r="260" spans="1:19" x14ac:dyDescent="0.25">
      <c r="A260" s="2" t="s">
        <v>645</v>
      </c>
      <c r="B260" s="7" t="s">
        <v>549</v>
      </c>
      <c r="C260" s="6" t="s">
        <v>308</v>
      </c>
      <c r="D260" s="3" t="s">
        <v>646</v>
      </c>
      <c r="E260" s="36" t="str">
        <f t="shared" ref="E260:E323" si="16">IF(Q260="","",IF(Q260&lt;=10,"FM",IF(Q260&lt;=30,1,IF(Q260&lt;=50,2,IF(Q260&lt;=100,3,IF(Q260&lt;=200,4,IF(Q260&gt;=300,"IT","")))))))</f>
        <v/>
      </c>
      <c r="F260" s="35" t="str">
        <f t="shared" si="15"/>
        <v/>
      </c>
      <c r="G260" s="4" t="str">
        <f t="shared" ref="G260:G323" si="17">IF(R260="Z","GPP","")</f>
        <v/>
      </c>
      <c r="H260" s="4"/>
      <c r="I260" s="62" t="str">
        <f>IFERROR(IF(AND(P260&gt;Q260,P260=200),3,IF(OR(P260&gt;=300,Q260&gt;=300),"IT",_xlfn.XLOOKUP(MAX(P260:Q260),codetabel!$A:$A,codetabel!E:E))),"")</f>
        <v/>
      </c>
      <c r="J260" s="33"/>
      <c r="K260" s="41" t="str">
        <f t="shared" ref="K260:K323" si="18">IF(F260="","",IF(AND(F260="FM",OR(E260="FM",E260=1)),"JA"," "))</f>
        <v/>
      </c>
      <c r="L260" s="41"/>
      <c r="M260" s="36"/>
      <c r="N260" s="4"/>
      <c r="P260" s="52"/>
      <c r="Q260" s="53"/>
      <c r="R260" s="4"/>
      <c r="S260" s="4"/>
    </row>
    <row r="261" spans="1:19" x14ac:dyDescent="0.25">
      <c r="A261" s="2" t="s">
        <v>647</v>
      </c>
      <c r="B261" s="7" t="s">
        <v>67</v>
      </c>
      <c r="C261" s="5"/>
      <c r="D261" s="3" t="s">
        <v>648</v>
      </c>
      <c r="E261" s="36" t="str">
        <f t="shared" si="16"/>
        <v>IT</v>
      </c>
      <c r="F261" s="35" t="str">
        <f t="shared" ref="F261:F324" si="19">IF(P261="","",IF(P261&lt;=10,"FM",IF(P261&lt;=30,1,IF(P261&lt;=50,2,IF(P261&lt;=100,3,IF(P261&lt;=200,3,IF(P261&gt;=300,"IT","")))))))</f>
        <v>IT</v>
      </c>
      <c r="G261" s="4" t="str">
        <f t="shared" si="17"/>
        <v/>
      </c>
      <c r="H261" s="4" t="s">
        <v>1237</v>
      </c>
      <c r="I261" s="62" t="str">
        <f>IFERROR(IF(AND(P261&gt;Q261,P261=200),3,IF(OR(P261&gt;=300,Q261&gt;=300),"IT",_xlfn.XLOOKUP(MAX(P261:Q261),codetabel!$A:$A,codetabel!E:E))),"")</f>
        <v>IT</v>
      </c>
      <c r="J261" s="33"/>
      <c r="K261" s="41" t="str">
        <f t="shared" si="18"/>
        <v xml:space="preserve"> </v>
      </c>
      <c r="L261" s="41"/>
      <c r="M261" s="36">
        <v>2</v>
      </c>
      <c r="N261" s="4" t="s">
        <v>312</v>
      </c>
      <c r="P261" s="52">
        <v>300</v>
      </c>
      <c r="Q261" s="53">
        <v>300</v>
      </c>
      <c r="R261" s="4"/>
      <c r="S261" s="4" t="s">
        <v>1237</v>
      </c>
    </row>
    <row r="262" spans="1:19" x14ac:dyDescent="0.25">
      <c r="A262" s="2" t="s">
        <v>649</v>
      </c>
      <c r="B262" s="7" t="s">
        <v>68</v>
      </c>
      <c r="C262" s="6" t="s">
        <v>314</v>
      </c>
      <c r="D262" s="3" t="s">
        <v>650</v>
      </c>
      <c r="E262" s="36" t="str">
        <f t="shared" si="16"/>
        <v/>
      </c>
      <c r="F262" s="35" t="str">
        <f t="shared" si="19"/>
        <v/>
      </c>
      <c r="G262" s="4" t="str">
        <f t="shared" si="17"/>
        <v/>
      </c>
      <c r="H262" s="4"/>
      <c r="I262" s="62" t="str">
        <f>IFERROR(IF(AND(P262&gt;Q262,P262=200),3,IF(OR(P262&gt;=300,Q262&gt;=300),"IT",_xlfn.XLOOKUP(MAX(P262:Q262),codetabel!$A:$A,codetabel!E:E))),"")</f>
        <v/>
      </c>
      <c r="J262" s="33"/>
      <c r="K262" s="41" t="str">
        <f t="shared" si="18"/>
        <v/>
      </c>
      <c r="L262" s="41"/>
      <c r="M262" s="36"/>
      <c r="N262" s="4"/>
      <c r="P262" s="52"/>
      <c r="Q262" s="53"/>
      <c r="R262" s="4"/>
      <c r="S262" s="4"/>
    </row>
    <row r="263" spans="1:19" x14ac:dyDescent="0.25">
      <c r="A263" s="2" t="s">
        <v>649</v>
      </c>
      <c r="B263" s="7" t="s">
        <v>68</v>
      </c>
      <c r="C263" s="6" t="s">
        <v>316</v>
      </c>
      <c r="D263" s="3" t="s">
        <v>651</v>
      </c>
      <c r="E263" s="36">
        <f t="shared" si="16"/>
        <v>1</v>
      </c>
      <c r="F263" s="35">
        <f t="shared" si="19"/>
        <v>2</v>
      </c>
      <c r="G263" s="4" t="str">
        <f t="shared" si="17"/>
        <v/>
      </c>
      <c r="H263" s="4"/>
      <c r="I263" s="62">
        <f>IFERROR(IF(AND(P263&gt;Q263,P263=200),3,IF(OR(P263&gt;=300,Q263&gt;=300),"IT",_xlfn.XLOOKUP(MAX(P263:Q263),codetabel!$A:$A,codetabel!E:E))),"")</f>
        <v>2</v>
      </c>
      <c r="J263" s="33"/>
      <c r="K263" s="41" t="str">
        <f t="shared" si="18"/>
        <v xml:space="preserve"> </v>
      </c>
      <c r="L263" s="41"/>
      <c r="M263" s="36">
        <v>1</v>
      </c>
      <c r="N263" s="4" t="s">
        <v>312</v>
      </c>
      <c r="P263" s="52">
        <v>50</v>
      </c>
      <c r="Q263" s="53">
        <v>30</v>
      </c>
      <c r="R263" s="4"/>
      <c r="S263" s="4"/>
    </row>
    <row r="264" spans="1:19" x14ac:dyDescent="0.25">
      <c r="A264" s="2" t="s">
        <v>649</v>
      </c>
      <c r="B264" s="7" t="s">
        <v>68</v>
      </c>
      <c r="C264" s="6" t="s">
        <v>318</v>
      </c>
      <c r="D264" s="3" t="s">
        <v>652</v>
      </c>
      <c r="E264" s="36">
        <f t="shared" si="16"/>
        <v>3</v>
      </c>
      <c r="F264" s="35">
        <f t="shared" si="19"/>
        <v>3</v>
      </c>
      <c r="G264" s="4" t="str">
        <f t="shared" si="17"/>
        <v/>
      </c>
      <c r="H264" s="4" t="s">
        <v>1237</v>
      </c>
      <c r="I264" s="62">
        <f>IFERROR(IF(AND(P264&gt;Q264,P264=200),3,IF(OR(P264&gt;=300,Q264&gt;=300),"IT",_xlfn.XLOOKUP(MAX(P264:Q264),codetabel!$A:$A,codetabel!E:E))),"")</f>
        <v>3</v>
      </c>
      <c r="J264" s="33"/>
      <c r="K264" s="41" t="str">
        <f t="shared" si="18"/>
        <v xml:space="preserve"> </v>
      </c>
      <c r="L264" s="41"/>
      <c r="M264" s="36">
        <v>2</v>
      </c>
      <c r="N264" s="4" t="s">
        <v>312</v>
      </c>
      <c r="P264" s="52">
        <v>200</v>
      </c>
      <c r="Q264" s="53">
        <v>100</v>
      </c>
      <c r="R264" s="4"/>
      <c r="S264" s="4" t="s">
        <v>1237</v>
      </c>
    </row>
    <row r="265" spans="1:19" x14ac:dyDescent="0.25">
      <c r="A265" s="2" t="s">
        <v>653</v>
      </c>
      <c r="B265" s="7" t="s">
        <v>69</v>
      </c>
      <c r="C265" s="5"/>
      <c r="D265" s="3" t="s">
        <v>654</v>
      </c>
      <c r="E265" s="36">
        <f t="shared" si="16"/>
        <v>2</v>
      </c>
      <c r="F265" s="35">
        <f t="shared" si="19"/>
        <v>3</v>
      </c>
      <c r="G265" s="4" t="str">
        <f t="shared" si="17"/>
        <v/>
      </c>
      <c r="H265" s="4" t="s">
        <v>1237</v>
      </c>
      <c r="I265" s="62">
        <f>IFERROR(IF(AND(P265&gt;Q265,P265=200),3,IF(OR(P265&gt;=300,Q265&gt;=300),"IT",_xlfn.XLOOKUP(MAX(P265:Q265),codetabel!$A:$A,codetabel!E:E))),"")</f>
        <v>3</v>
      </c>
      <c r="J265" s="33"/>
      <c r="K265" s="41" t="str">
        <f t="shared" si="18"/>
        <v xml:space="preserve"> </v>
      </c>
      <c r="L265" s="41"/>
      <c r="M265" s="36">
        <v>1</v>
      </c>
      <c r="N265" s="4" t="s">
        <v>312</v>
      </c>
      <c r="P265" s="52">
        <v>100</v>
      </c>
      <c r="Q265" s="53">
        <v>50</v>
      </c>
      <c r="R265" s="4"/>
      <c r="S265" s="4" t="s">
        <v>1237</v>
      </c>
    </row>
    <row r="266" spans="1:19" x14ac:dyDescent="0.25">
      <c r="A266" s="2" t="s">
        <v>655</v>
      </c>
      <c r="B266" s="7" t="s">
        <v>70</v>
      </c>
      <c r="C266" s="6" t="s">
        <v>314</v>
      </c>
      <c r="D266" s="3" t="s">
        <v>656</v>
      </c>
      <c r="E266" s="36" t="str">
        <f t="shared" si="16"/>
        <v/>
      </c>
      <c r="F266" s="35" t="str">
        <f t="shared" si="19"/>
        <v/>
      </c>
      <c r="G266" s="4" t="str">
        <f t="shared" si="17"/>
        <v/>
      </c>
      <c r="H266" s="4"/>
      <c r="I266" s="62" t="str">
        <f>IFERROR(IF(AND(P266&gt;Q266,P266=200),3,IF(OR(P266&gt;=300,Q266&gt;=300),"IT",_xlfn.XLOOKUP(MAX(P266:Q266),codetabel!$A:$A,codetabel!E:E))),"")</f>
        <v/>
      </c>
      <c r="J266" s="33"/>
      <c r="K266" s="41" t="str">
        <f t="shared" si="18"/>
        <v/>
      </c>
      <c r="L266" s="41"/>
      <c r="M266" s="36"/>
      <c r="N266" s="4"/>
      <c r="P266" s="52"/>
      <c r="Q266" s="53"/>
      <c r="R266" s="4"/>
      <c r="S266" s="4"/>
    </row>
    <row r="267" spans="1:19" x14ac:dyDescent="0.25">
      <c r="A267" s="2" t="s">
        <v>655</v>
      </c>
      <c r="B267" s="7" t="s">
        <v>70</v>
      </c>
      <c r="C267" s="6" t="s">
        <v>316</v>
      </c>
      <c r="D267" s="3" t="s">
        <v>657</v>
      </c>
      <c r="E267" s="36">
        <f t="shared" si="16"/>
        <v>3</v>
      </c>
      <c r="F267" s="35">
        <f t="shared" si="19"/>
        <v>3</v>
      </c>
      <c r="G267" s="4" t="str">
        <f t="shared" si="17"/>
        <v/>
      </c>
      <c r="H267" s="4" t="s">
        <v>1237</v>
      </c>
      <c r="I267" s="62">
        <f>IFERROR(IF(AND(P267&gt;Q267,P267=200),3,IF(OR(P267&gt;=300,Q267&gt;=300),"IT",_xlfn.XLOOKUP(MAX(P267:Q267),codetabel!$A:$A,codetabel!E:E))),"")</f>
        <v>3</v>
      </c>
      <c r="J267" s="33"/>
      <c r="K267" s="41" t="str">
        <f t="shared" si="18"/>
        <v xml:space="preserve"> </v>
      </c>
      <c r="L267" s="41"/>
      <c r="M267" s="36">
        <v>2</v>
      </c>
      <c r="N267" s="4" t="s">
        <v>312</v>
      </c>
      <c r="P267" s="52">
        <v>200</v>
      </c>
      <c r="Q267" s="53">
        <v>100</v>
      </c>
      <c r="R267" s="4"/>
      <c r="S267" s="4" t="s">
        <v>1237</v>
      </c>
    </row>
    <row r="268" spans="1:19" x14ac:dyDescent="0.25">
      <c r="A268" s="2" t="s">
        <v>655</v>
      </c>
      <c r="B268" s="7" t="s">
        <v>70</v>
      </c>
      <c r="C268" s="6" t="s">
        <v>318</v>
      </c>
      <c r="D268" s="3" t="s">
        <v>658</v>
      </c>
      <c r="E268" s="36">
        <f t="shared" si="16"/>
        <v>3</v>
      </c>
      <c r="F268" s="35" t="str">
        <f t="shared" si="19"/>
        <v>IT</v>
      </c>
      <c r="G268" s="4" t="str">
        <f t="shared" si="17"/>
        <v/>
      </c>
      <c r="H268" s="4" t="s">
        <v>1237</v>
      </c>
      <c r="I268" s="62" t="str">
        <f>IFERROR(IF(AND(P268&gt;Q268,P268=200),3,IF(OR(P268&gt;=300,Q268&gt;=300),"IT",_xlfn.XLOOKUP(MAX(P268:Q268),codetabel!$A:$A,codetabel!E:E))),"")</f>
        <v>IT</v>
      </c>
      <c r="J268" s="33"/>
      <c r="K268" s="41" t="str">
        <f t="shared" si="18"/>
        <v xml:space="preserve"> </v>
      </c>
      <c r="L268" s="41"/>
      <c r="M268" s="36">
        <v>2</v>
      </c>
      <c r="N268" s="4" t="s">
        <v>312</v>
      </c>
      <c r="P268" s="52">
        <v>300</v>
      </c>
      <c r="Q268" s="53">
        <v>100</v>
      </c>
      <c r="R268" s="4"/>
      <c r="S268" s="4" t="s">
        <v>1237</v>
      </c>
    </row>
    <row r="269" spans="1:19" x14ac:dyDescent="0.25">
      <c r="A269" s="2" t="s">
        <v>655</v>
      </c>
      <c r="B269" s="7" t="s">
        <v>70</v>
      </c>
      <c r="C269" s="6" t="s">
        <v>320</v>
      </c>
      <c r="D269" s="3" t="s">
        <v>659</v>
      </c>
      <c r="E269" s="36">
        <f t="shared" si="16"/>
        <v>2</v>
      </c>
      <c r="F269" s="35">
        <f t="shared" si="19"/>
        <v>2</v>
      </c>
      <c r="G269" s="4" t="str">
        <f t="shared" si="17"/>
        <v/>
      </c>
      <c r="H269" s="4"/>
      <c r="I269" s="62">
        <f>IFERROR(IF(AND(P269&gt;Q269,P269=200),3,IF(OR(P269&gt;=300,Q269&gt;=300),"IT",_xlfn.XLOOKUP(MAX(P269:Q269),codetabel!$A:$A,codetabel!E:E))),"")</f>
        <v>2</v>
      </c>
      <c r="J269" s="33"/>
      <c r="K269" s="41" t="str">
        <f t="shared" si="18"/>
        <v xml:space="preserve"> </v>
      </c>
      <c r="L269" s="41"/>
      <c r="M269" s="36">
        <v>2</v>
      </c>
      <c r="N269" s="4" t="s">
        <v>312</v>
      </c>
      <c r="P269" s="52">
        <v>50</v>
      </c>
      <c r="Q269" s="53">
        <v>50</v>
      </c>
      <c r="R269" s="4"/>
      <c r="S269" s="4"/>
    </row>
    <row r="270" spans="1:19" x14ac:dyDescent="0.25">
      <c r="A270" s="2" t="s">
        <v>660</v>
      </c>
      <c r="B270" s="7" t="s">
        <v>570</v>
      </c>
      <c r="C270" s="6" t="s">
        <v>308</v>
      </c>
      <c r="D270" s="3" t="s">
        <v>1225</v>
      </c>
      <c r="E270" s="36" t="str">
        <f t="shared" si="16"/>
        <v/>
      </c>
      <c r="F270" s="35" t="str">
        <f t="shared" si="19"/>
        <v/>
      </c>
      <c r="G270" s="4" t="str">
        <f t="shared" si="17"/>
        <v/>
      </c>
      <c r="H270" s="4"/>
      <c r="I270" s="62" t="str">
        <f>IFERROR(IF(AND(P270&gt;Q270,P270=200),3,IF(OR(P270&gt;=300,Q270&gt;=300),"IT",_xlfn.XLOOKUP(MAX(P270:Q270),codetabel!$A:$A,codetabel!E:E))),"")</f>
        <v/>
      </c>
      <c r="J270" s="33"/>
      <c r="K270" s="41" t="str">
        <f t="shared" si="18"/>
        <v/>
      </c>
      <c r="L270" s="41"/>
      <c r="M270" s="36"/>
      <c r="N270" s="4"/>
      <c r="P270" s="52"/>
      <c r="Q270" s="53"/>
      <c r="R270" s="4"/>
      <c r="S270" s="4"/>
    </row>
    <row r="271" spans="1:19" x14ac:dyDescent="0.25">
      <c r="A271" s="2" t="s">
        <v>660</v>
      </c>
      <c r="B271" s="7" t="s">
        <v>570</v>
      </c>
      <c r="C271" s="6" t="s">
        <v>308</v>
      </c>
      <c r="D271" s="3" t="s">
        <v>661</v>
      </c>
      <c r="E271" s="36" t="str">
        <f t="shared" si="16"/>
        <v/>
      </c>
      <c r="F271" s="35" t="str">
        <f t="shared" si="19"/>
        <v/>
      </c>
      <c r="G271" s="4" t="str">
        <f t="shared" si="17"/>
        <v/>
      </c>
      <c r="H271" s="4"/>
      <c r="I271" s="62" t="str">
        <f>IFERROR(IF(AND(P271&gt;Q271,P271=200),3,IF(OR(P271&gt;=300,Q271&gt;=300),"IT",_xlfn.XLOOKUP(MAX(P271:Q271),codetabel!$A:$A,codetabel!E:E))),"")</f>
        <v/>
      </c>
      <c r="J271" s="33"/>
      <c r="K271" s="41" t="str">
        <f t="shared" si="18"/>
        <v/>
      </c>
      <c r="L271" s="41"/>
      <c r="M271" s="36"/>
      <c r="N271" s="4"/>
      <c r="P271" s="52"/>
      <c r="Q271" s="53"/>
      <c r="R271" s="4"/>
      <c r="S271" s="4"/>
    </row>
    <row r="272" spans="1:19" x14ac:dyDescent="0.25">
      <c r="A272" s="2" t="s">
        <v>662</v>
      </c>
      <c r="B272" s="7" t="s">
        <v>572</v>
      </c>
      <c r="C272" s="6" t="s">
        <v>314</v>
      </c>
      <c r="D272" s="3" t="s">
        <v>663</v>
      </c>
      <c r="E272" s="36" t="str">
        <f t="shared" si="16"/>
        <v/>
      </c>
      <c r="F272" s="35" t="str">
        <f t="shared" si="19"/>
        <v/>
      </c>
      <c r="G272" s="4" t="str">
        <f t="shared" si="17"/>
        <v/>
      </c>
      <c r="H272" s="4"/>
      <c r="I272" s="62" t="str">
        <f>IFERROR(IF(AND(P272&gt;Q272,P272=200),3,IF(OR(P272&gt;=300,Q272&gt;=300),"IT",_xlfn.XLOOKUP(MAX(P272:Q272),codetabel!$A:$A,codetabel!E:E))),"")</f>
        <v/>
      </c>
      <c r="J272" s="33"/>
      <c r="K272" s="41" t="str">
        <f t="shared" si="18"/>
        <v/>
      </c>
      <c r="L272" s="41"/>
      <c r="M272" s="36"/>
      <c r="N272" s="4"/>
      <c r="P272" s="52"/>
      <c r="Q272" s="53"/>
      <c r="R272" s="4"/>
      <c r="S272" s="4"/>
    </row>
    <row r="273" spans="1:19" x14ac:dyDescent="0.25">
      <c r="A273" s="2" t="s">
        <v>662</v>
      </c>
      <c r="B273" s="7" t="s">
        <v>572</v>
      </c>
      <c r="C273" s="6" t="s">
        <v>316</v>
      </c>
      <c r="D273" s="3" t="s">
        <v>664</v>
      </c>
      <c r="E273" s="36">
        <f t="shared" si="16"/>
        <v>3</v>
      </c>
      <c r="F273" s="35">
        <f t="shared" si="19"/>
        <v>1</v>
      </c>
      <c r="G273" s="4" t="str">
        <f t="shared" si="17"/>
        <v/>
      </c>
      <c r="H273" s="4"/>
      <c r="I273" s="62">
        <f>IFERROR(IF(AND(P273&gt;Q273,P273=200),3,IF(OR(P273&gt;=300,Q273&gt;=300),"IT",_xlfn.XLOOKUP(MAX(P273:Q273),codetabel!$A:$A,codetabel!E:E))),"")</f>
        <v>3</v>
      </c>
      <c r="J273" s="33"/>
      <c r="K273" s="41" t="str">
        <f t="shared" si="18"/>
        <v xml:space="preserve"> </v>
      </c>
      <c r="L273" s="41"/>
      <c r="M273" s="36">
        <v>1</v>
      </c>
      <c r="N273" s="4" t="s">
        <v>312</v>
      </c>
      <c r="P273" s="52">
        <v>30</v>
      </c>
      <c r="Q273" s="53">
        <v>100</v>
      </c>
      <c r="R273" s="4"/>
      <c r="S273" s="4"/>
    </row>
    <row r="274" spans="1:19" x14ac:dyDescent="0.25">
      <c r="A274" s="2" t="s">
        <v>662</v>
      </c>
      <c r="B274" s="7" t="s">
        <v>572</v>
      </c>
      <c r="C274" s="6" t="s">
        <v>318</v>
      </c>
      <c r="D274" s="3" t="s">
        <v>665</v>
      </c>
      <c r="E274" s="36" t="str">
        <f t="shared" si="16"/>
        <v>IT</v>
      </c>
      <c r="F274" s="35">
        <f t="shared" si="19"/>
        <v>1</v>
      </c>
      <c r="G274" s="4" t="str">
        <f t="shared" si="17"/>
        <v>GPP</v>
      </c>
      <c r="H274" s="4" t="s">
        <v>1237</v>
      </c>
      <c r="I274" s="62" t="str">
        <f>IFERROR(IF(AND(P274&gt;Q274,P274=200),3,IF(OR(P274&gt;=300,Q274&gt;=300),"IT",_xlfn.XLOOKUP(MAX(P274:Q274),codetabel!$A:$A,codetabel!E:E))),"")</f>
        <v>IT</v>
      </c>
      <c r="J274" s="33"/>
      <c r="K274" s="41" t="str">
        <f t="shared" si="18"/>
        <v xml:space="preserve"> </v>
      </c>
      <c r="L274" s="41"/>
      <c r="M274" s="36">
        <v>2</v>
      </c>
      <c r="N274" s="4" t="s">
        <v>312</v>
      </c>
      <c r="P274" s="52">
        <v>30</v>
      </c>
      <c r="Q274" s="53">
        <v>300</v>
      </c>
      <c r="R274" s="4" t="s">
        <v>303</v>
      </c>
      <c r="S274" s="4" t="s">
        <v>1237</v>
      </c>
    </row>
    <row r="275" spans="1:19" x14ac:dyDescent="0.25">
      <c r="A275" s="2" t="s">
        <v>662</v>
      </c>
      <c r="B275" s="7" t="s">
        <v>572</v>
      </c>
      <c r="C275" s="6" t="s">
        <v>320</v>
      </c>
      <c r="D275" s="3" t="s">
        <v>666</v>
      </c>
      <c r="E275" s="36">
        <f t="shared" si="16"/>
        <v>3</v>
      </c>
      <c r="F275" s="35" t="str">
        <f t="shared" si="19"/>
        <v>IT</v>
      </c>
      <c r="G275" s="4" t="str">
        <f t="shared" si="17"/>
        <v/>
      </c>
      <c r="H275" s="4"/>
      <c r="I275" s="62" t="str">
        <f>IFERROR(IF(AND(P275&gt;Q275,P275=200),3,IF(OR(P275&gt;=300,Q275&gt;=300),"IT",_xlfn.XLOOKUP(MAX(P275:Q275),codetabel!$A:$A,codetabel!E:E))),"")</f>
        <v>IT</v>
      </c>
      <c r="J275" s="33"/>
      <c r="K275" s="41" t="str">
        <f t="shared" si="18"/>
        <v xml:space="preserve"> </v>
      </c>
      <c r="L275" s="41"/>
      <c r="M275" s="36">
        <v>1</v>
      </c>
      <c r="N275" s="4" t="s">
        <v>312</v>
      </c>
      <c r="P275" s="52">
        <v>300</v>
      </c>
      <c r="Q275" s="53">
        <v>100</v>
      </c>
      <c r="R275" s="4"/>
      <c r="S275" s="4"/>
    </row>
    <row r="276" spans="1:19" x14ac:dyDescent="0.25">
      <c r="A276" s="2" t="s">
        <v>662</v>
      </c>
      <c r="B276" s="7" t="s">
        <v>572</v>
      </c>
      <c r="C276" s="6" t="s">
        <v>322</v>
      </c>
      <c r="D276" s="3" t="s">
        <v>667</v>
      </c>
      <c r="E276" s="36" t="str">
        <f t="shared" si="16"/>
        <v>IT</v>
      </c>
      <c r="F276" s="35" t="str">
        <f t="shared" si="19"/>
        <v>IT</v>
      </c>
      <c r="G276" s="4" t="str">
        <f t="shared" si="17"/>
        <v>GPP</v>
      </c>
      <c r="H276" s="4" t="s">
        <v>1237</v>
      </c>
      <c r="I276" s="62" t="str">
        <f>IFERROR(IF(AND(P276&gt;Q276,P276=200),3,IF(OR(P276&gt;=300,Q276&gt;=300),"IT",_xlfn.XLOOKUP(MAX(P276:Q276),codetabel!$A:$A,codetabel!E:E))),"")</f>
        <v>IT</v>
      </c>
      <c r="J276" s="33"/>
      <c r="K276" s="41" t="str">
        <f t="shared" si="18"/>
        <v xml:space="preserve"> </v>
      </c>
      <c r="L276" s="41"/>
      <c r="M276" s="36">
        <v>2</v>
      </c>
      <c r="N276" s="4" t="s">
        <v>312</v>
      </c>
      <c r="P276" s="52">
        <v>500</v>
      </c>
      <c r="Q276" s="53">
        <v>300</v>
      </c>
      <c r="R276" s="4" t="s">
        <v>303</v>
      </c>
      <c r="S276" s="4" t="s">
        <v>1237</v>
      </c>
    </row>
    <row r="277" spans="1:19" x14ac:dyDescent="0.25">
      <c r="A277" s="2" t="s">
        <v>668</v>
      </c>
      <c r="B277" s="7" t="s">
        <v>572</v>
      </c>
      <c r="C277" s="5"/>
      <c r="D277" s="3" t="s">
        <v>669</v>
      </c>
      <c r="E277" s="36">
        <f t="shared" si="16"/>
        <v>2</v>
      </c>
      <c r="F277" s="35" t="str">
        <f t="shared" si="19"/>
        <v>FM</v>
      </c>
      <c r="G277" s="4" t="str">
        <f t="shared" si="17"/>
        <v/>
      </c>
      <c r="H277" s="4"/>
      <c r="I277" s="62">
        <f>IFERROR(IF(AND(P277&gt;Q277,P277=200),3,IF(OR(P277&gt;=300,Q277&gt;=300),"IT",_xlfn.XLOOKUP(MAX(P277:Q277),codetabel!$A:$A,codetabel!E:E))),"")</f>
        <v>2</v>
      </c>
      <c r="J277" s="33"/>
      <c r="K277" s="41" t="str">
        <f t="shared" si="18"/>
        <v xml:space="preserve"> </v>
      </c>
      <c r="L277" s="41"/>
      <c r="M277" s="36">
        <v>1</v>
      </c>
      <c r="N277" s="4" t="s">
        <v>312</v>
      </c>
      <c r="P277" s="52">
        <v>10</v>
      </c>
      <c r="Q277" s="53">
        <v>50</v>
      </c>
      <c r="R277" s="4"/>
      <c r="S277" s="4"/>
    </row>
    <row r="278" spans="1:19" x14ac:dyDescent="0.25">
      <c r="A278" s="2" t="s">
        <v>670</v>
      </c>
      <c r="B278" s="7" t="s">
        <v>176</v>
      </c>
      <c r="C278" s="6" t="s">
        <v>314</v>
      </c>
      <c r="D278" s="3" t="s">
        <v>671</v>
      </c>
      <c r="E278" s="36" t="str">
        <f t="shared" si="16"/>
        <v/>
      </c>
      <c r="F278" s="35" t="str">
        <f t="shared" si="19"/>
        <v/>
      </c>
      <c r="G278" s="4" t="str">
        <f t="shared" si="17"/>
        <v/>
      </c>
      <c r="H278" s="4"/>
      <c r="I278" s="62" t="str">
        <f>IFERROR(IF(AND(P278&gt;Q278,P278=200),3,IF(OR(P278&gt;=300,Q278&gt;=300),"IT",_xlfn.XLOOKUP(MAX(P278:Q278),codetabel!$A:$A,codetabel!E:E))),"")</f>
        <v/>
      </c>
      <c r="J278" s="33"/>
      <c r="K278" s="41" t="str">
        <f t="shared" si="18"/>
        <v/>
      </c>
      <c r="L278" s="41"/>
      <c r="M278" s="36"/>
      <c r="N278" s="4"/>
      <c r="P278" s="52"/>
      <c r="Q278" s="53"/>
      <c r="R278" s="4"/>
      <c r="S278" s="4"/>
    </row>
    <row r="279" spans="1:19" x14ac:dyDescent="0.25">
      <c r="A279" s="2" t="s">
        <v>670</v>
      </c>
      <c r="B279" s="7" t="s">
        <v>176</v>
      </c>
      <c r="C279" s="6" t="s">
        <v>316</v>
      </c>
      <c r="D279" s="3" t="s">
        <v>672</v>
      </c>
      <c r="E279" s="36">
        <f t="shared" si="16"/>
        <v>1</v>
      </c>
      <c r="F279" s="35" t="str">
        <f t="shared" si="19"/>
        <v>FM</v>
      </c>
      <c r="G279" s="4" t="str">
        <f t="shared" si="17"/>
        <v/>
      </c>
      <c r="H279" s="4"/>
      <c r="I279" s="62">
        <f>IFERROR(IF(AND(P279&gt;Q279,P279=200),3,IF(OR(P279&gt;=300,Q279&gt;=300),"IT",_xlfn.XLOOKUP(MAX(P279:Q279),codetabel!$A:$A,codetabel!E:E))),"")</f>
        <v>1</v>
      </c>
      <c r="J279" s="33"/>
      <c r="K279" s="41" t="str">
        <f t="shared" si="18"/>
        <v>JA</v>
      </c>
      <c r="L279" s="41"/>
      <c r="M279" s="36">
        <v>1</v>
      </c>
      <c r="N279" s="4" t="s">
        <v>312</v>
      </c>
      <c r="P279" s="52">
        <v>10</v>
      </c>
      <c r="Q279" s="53">
        <v>30</v>
      </c>
      <c r="R279" s="4"/>
      <c r="S279" s="4"/>
    </row>
    <row r="280" spans="1:19" x14ac:dyDescent="0.25">
      <c r="A280" s="2" t="s">
        <v>670</v>
      </c>
      <c r="B280" s="7" t="s">
        <v>176</v>
      </c>
      <c r="C280" s="6" t="s">
        <v>318</v>
      </c>
      <c r="D280" s="3" t="s">
        <v>673</v>
      </c>
      <c r="E280" s="36">
        <f t="shared" si="16"/>
        <v>3</v>
      </c>
      <c r="F280" s="35">
        <f t="shared" si="19"/>
        <v>1</v>
      </c>
      <c r="G280" s="4" t="str">
        <f t="shared" si="17"/>
        <v/>
      </c>
      <c r="H280" s="4"/>
      <c r="I280" s="62">
        <f>IFERROR(IF(AND(P280&gt;Q280,P280=200),3,IF(OR(P280&gt;=300,Q280&gt;=300),"IT",_xlfn.XLOOKUP(MAX(P280:Q280),codetabel!$A:$A,codetabel!E:E))),"")</f>
        <v>3</v>
      </c>
      <c r="J280" s="33"/>
      <c r="K280" s="41" t="str">
        <f t="shared" si="18"/>
        <v xml:space="preserve"> </v>
      </c>
      <c r="L280" s="41"/>
      <c r="M280" s="36">
        <v>2</v>
      </c>
      <c r="N280" s="4" t="s">
        <v>312</v>
      </c>
      <c r="P280" s="52">
        <v>30</v>
      </c>
      <c r="Q280" s="53">
        <v>100</v>
      </c>
      <c r="R280" s="4"/>
      <c r="S280" s="4"/>
    </row>
    <row r="281" spans="1:19" x14ac:dyDescent="0.25">
      <c r="A281" s="2" t="s">
        <v>674</v>
      </c>
      <c r="B281" s="7" t="s">
        <v>580</v>
      </c>
      <c r="C281" s="6" t="s">
        <v>561</v>
      </c>
      <c r="D281" s="3" t="s">
        <v>675</v>
      </c>
      <c r="E281" s="36">
        <f t="shared" si="16"/>
        <v>4</v>
      </c>
      <c r="F281" s="35">
        <f t="shared" si="19"/>
        <v>1</v>
      </c>
      <c r="G281" s="4" t="str">
        <f t="shared" si="17"/>
        <v/>
      </c>
      <c r="H281" s="4"/>
      <c r="I281" s="62">
        <f>IFERROR(IF(AND(P281&gt;Q281,P281=200),3,IF(OR(P281&gt;=300,Q281&gt;=300),"IT",_xlfn.XLOOKUP(MAX(P281:Q281),codetabel!$A:$A,codetabel!E:E))),"")</f>
        <v>4</v>
      </c>
      <c r="J281" s="33"/>
      <c r="K281" s="41" t="str">
        <f t="shared" si="18"/>
        <v xml:space="preserve"> </v>
      </c>
      <c r="L281" s="41"/>
      <c r="M281" s="36">
        <v>2</v>
      </c>
      <c r="N281" s="4" t="s">
        <v>312</v>
      </c>
      <c r="P281" s="52">
        <v>30</v>
      </c>
      <c r="Q281" s="53">
        <v>200</v>
      </c>
      <c r="R281" s="4"/>
      <c r="S281" s="4"/>
    </row>
    <row r="282" spans="1:19" x14ac:dyDescent="0.25">
      <c r="A282" s="2" t="s">
        <v>674</v>
      </c>
      <c r="B282" s="7" t="s">
        <v>580</v>
      </c>
      <c r="C282" s="6" t="s">
        <v>305</v>
      </c>
      <c r="D282" s="3" t="s">
        <v>676</v>
      </c>
      <c r="E282" s="36">
        <f t="shared" si="16"/>
        <v>4</v>
      </c>
      <c r="F282" s="35">
        <f t="shared" si="19"/>
        <v>2</v>
      </c>
      <c r="G282" s="4" t="str">
        <f t="shared" si="17"/>
        <v/>
      </c>
      <c r="H282" s="4" t="s">
        <v>1237</v>
      </c>
      <c r="I282" s="62">
        <f>IFERROR(IF(AND(P282&gt;Q282,P282=200),3,IF(OR(P282&gt;=300,Q282&gt;=300),"IT",_xlfn.XLOOKUP(MAX(P282:Q282),codetabel!$A:$A,codetabel!E:E))),"")</f>
        <v>4</v>
      </c>
      <c r="J282" s="33"/>
      <c r="K282" s="41" t="str">
        <f t="shared" si="18"/>
        <v xml:space="preserve"> </v>
      </c>
      <c r="L282" s="41"/>
      <c r="M282" s="36">
        <v>2</v>
      </c>
      <c r="N282" s="4" t="s">
        <v>312</v>
      </c>
      <c r="P282" s="52">
        <v>50</v>
      </c>
      <c r="Q282" s="53">
        <v>200</v>
      </c>
      <c r="R282" s="4"/>
      <c r="S282" s="4" t="s">
        <v>1237</v>
      </c>
    </row>
    <row r="283" spans="1:19" x14ac:dyDescent="0.25">
      <c r="A283" s="2" t="s">
        <v>677</v>
      </c>
      <c r="B283" s="7" t="s">
        <v>71</v>
      </c>
      <c r="C283" s="6" t="s">
        <v>314</v>
      </c>
      <c r="D283" s="3" t="s">
        <v>678</v>
      </c>
      <c r="E283" s="36" t="str">
        <f t="shared" si="16"/>
        <v/>
      </c>
      <c r="F283" s="35" t="str">
        <f t="shared" si="19"/>
        <v/>
      </c>
      <c r="G283" s="4" t="str">
        <f t="shared" si="17"/>
        <v/>
      </c>
      <c r="H283" s="4"/>
      <c r="I283" s="62" t="str">
        <f>IFERROR(IF(AND(P283&gt;Q283,P283=200),3,IF(OR(P283&gt;=300,Q283&gt;=300),"IT",_xlfn.XLOOKUP(MAX(P283:Q283),codetabel!$A:$A,codetabel!E:E))),"")</f>
        <v/>
      </c>
      <c r="J283" s="33"/>
      <c r="K283" s="41" t="str">
        <f t="shared" si="18"/>
        <v/>
      </c>
      <c r="L283" s="41"/>
      <c r="M283" s="36"/>
      <c r="N283" s="4"/>
      <c r="P283" s="52"/>
      <c r="Q283" s="53"/>
      <c r="R283" s="4"/>
      <c r="S283" s="4"/>
    </row>
    <row r="284" spans="1:19" x14ac:dyDescent="0.25">
      <c r="A284" s="2" t="s">
        <v>677</v>
      </c>
      <c r="B284" s="7" t="s">
        <v>71</v>
      </c>
      <c r="C284" s="6" t="s">
        <v>316</v>
      </c>
      <c r="D284" s="3" t="s">
        <v>603</v>
      </c>
      <c r="E284" s="36" t="str">
        <f t="shared" si="16"/>
        <v>IT</v>
      </c>
      <c r="F284" s="35" t="str">
        <f t="shared" si="19"/>
        <v>FM</v>
      </c>
      <c r="G284" s="4" t="str">
        <f t="shared" si="17"/>
        <v/>
      </c>
      <c r="H284" s="4" t="s">
        <v>1237</v>
      </c>
      <c r="I284" s="62" t="str">
        <f>IFERROR(IF(AND(P284&gt;Q284,P284=200),3,IF(OR(P284&gt;=300,Q284&gt;=300),"IT",_xlfn.XLOOKUP(MAX(P284:Q284),codetabel!$A:$A,codetabel!E:E))),"")</f>
        <v>IT</v>
      </c>
      <c r="J284" s="33"/>
      <c r="K284" s="41" t="str">
        <f t="shared" si="18"/>
        <v xml:space="preserve"> </v>
      </c>
      <c r="L284" s="41"/>
      <c r="M284" s="36">
        <v>2</v>
      </c>
      <c r="N284" s="4" t="s">
        <v>312</v>
      </c>
      <c r="P284" s="52">
        <v>10</v>
      </c>
      <c r="Q284" s="53">
        <v>500</v>
      </c>
      <c r="R284" s="4"/>
      <c r="S284" s="4" t="s">
        <v>1237</v>
      </c>
    </row>
    <row r="285" spans="1:19" x14ac:dyDescent="0.25">
      <c r="A285" s="2" t="s">
        <v>677</v>
      </c>
      <c r="B285" s="7" t="s">
        <v>71</v>
      </c>
      <c r="C285" s="6" t="s">
        <v>318</v>
      </c>
      <c r="D285" s="3" t="s">
        <v>605</v>
      </c>
      <c r="E285" s="36" t="str">
        <f t="shared" si="16"/>
        <v>IT</v>
      </c>
      <c r="F285" s="35">
        <f t="shared" si="19"/>
        <v>1</v>
      </c>
      <c r="G285" s="4" t="str">
        <f t="shared" si="17"/>
        <v>GPP</v>
      </c>
      <c r="H285" s="4" t="s">
        <v>1237</v>
      </c>
      <c r="I285" s="62" t="str">
        <f>IFERROR(IF(AND(P285&gt;Q285,P285=200),3,IF(OR(P285&gt;=300,Q285&gt;=300),"IT",_xlfn.XLOOKUP(MAX(P285:Q285),codetabel!$A:$A,codetabel!E:E))),"")</f>
        <v>IT</v>
      </c>
      <c r="J285" s="33"/>
      <c r="K285" s="41" t="str">
        <f t="shared" si="18"/>
        <v xml:space="preserve"> </v>
      </c>
      <c r="L285" s="41"/>
      <c r="M285" s="36">
        <v>3</v>
      </c>
      <c r="N285" s="4" t="s">
        <v>312</v>
      </c>
      <c r="P285" s="52">
        <v>30</v>
      </c>
      <c r="Q285" s="53">
        <v>1000</v>
      </c>
      <c r="R285" s="4" t="s">
        <v>303</v>
      </c>
      <c r="S285" s="4" t="s">
        <v>1237</v>
      </c>
    </row>
    <row r="286" spans="1:19" x14ac:dyDescent="0.25">
      <c r="A286" s="2" t="s">
        <v>679</v>
      </c>
      <c r="B286" s="7" t="s">
        <v>72</v>
      </c>
      <c r="C286" s="6" t="s">
        <v>314</v>
      </c>
      <c r="D286" s="3" t="s">
        <v>680</v>
      </c>
      <c r="E286" s="36" t="str">
        <f t="shared" si="16"/>
        <v/>
      </c>
      <c r="F286" s="35" t="str">
        <f t="shared" si="19"/>
        <v/>
      </c>
      <c r="G286" s="4" t="str">
        <f t="shared" si="17"/>
        <v/>
      </c>
      <c r="H286" s="4"/>
      <c r="I286" s="62" t="str">
        <f>IFERROR(IF(AND(P286&gt;Q286,P286=200),3,IF(OR(P286&gt;=300,Q286&gt;=300),"IT",_xlfn.XLOOKUP(MAX(P286:Q286),codetabel!$A:$A,codetabel!E:E))),"")</f>
        <v/>
      </c>
      <c r="J286" s="33"/>
      <c r="K286" s="41" t="str">
        <f t="shared" si="18"/>
        <v/>
      </c>
      <c r="L286" s="41"/>
      <c r="M286" s="36"/>
      <c r="N286" s="4"/>
      <c r="P286" s="52"/>
      <c r="Q286" s="53"/>
      <c r="R286" s="4"/>
      <c r="S286" s="4"/>
    </row>
    <row r="287" spans="1:19" x14ac:dyDescent="0.25">
      <c r="A287" s="2" t="s">
        <v>679</v>
      </c>
      <c r="B287" s="7" t="s">
        <v>72</v>
      </c>
      <c r="C287" s="6" t="s">
        <v>316</v>
      </c>
      <c r="D287" s="3" t="s">
        <v>603</v>
      </c>
      <c r="E287" s="36">
        <f t="shared" si="16"/>
        <v>4</v>
      </c>
      <c r="F287" s="35">
        <f t="shared" si="19"/>
        <v>1</v>
      </c>
      <c r="G287" s="4" t="str">
        <f t="shared" si="17"/>
        <v/>
      </c>
      <c r="H287" s="4" t="s">
        <v>1237</v>
      </c>
      <c r="I287" s="62">
        <f>IFERROR(IF(AND(P287&gt;Q287,P287=200),3,IF(OR(P287&gt;=300,Q287&gt;=300),"IT",_xlfn.XLOOKUP(MAX(P287:Q287),codetabel!$A:$A,codetabel!E:E))),"")</f>
        <v>4</v>
      </c>
      <c r="J287" s="33"/>
      <c r="K287" s="41" t="str">
        <f t="shared" si="18"/>
        <v xml:space="preserve"> </v>
      </c>
      <c r="L287" s="41"/>
      <c r="M287" s="36">
        <v>2</v>
      </c>
      <c r="N287" s="4" t="s">
        <v>312</v>
      </c>
      <c r="P287" s="52">
        <v>30</v>
      </c>
      <c r="Q287" s="53">
        <v>200</v>
      </c>
      <c r="R287" s="4"/>
      <c r="S287" s="4" t="s">
        <v>1237</v>
      </c>
    </row>
    <row r="288" spans="1:19" x14ac:dyDescent="0.25">
      <c r="A288" s="2" t="s">
        <v>679</v>
      </c>
      <c r="B288" s="7" t="s">
        <v>72</v>
      </c>
      <c r="C288" s="6" t="s">
        <v>318</v>
      </c>
      <c r="D288" s="3" t="s">
        <v>605</v>
      </c>
      <c r="E288" s="36" t="str">
        <f t="shared" si="16"/>
        <v>IT</v>
      </c>
      <c r="F288" s="35">
        <f t="shared" si="19"/>
        <v>2</v>
      </c>
      <c r="G288" s="4" t="str">
        <f t="shared" si="17"/>
        <v>GPP</v>
      </c>
      <c r="H288" s="4" t="s">
        <v>1237</v>
      </c>
      <c r="I288" s="62" t="str">
        <f>IFERROR(IF(AND(P288&gt;Q288,P288=200),3,IF(OR(P288&gt;=300,Q288&gt;=300),"IT",_xlfn.XLOOKUP(MAX(P288:Q288),codetabel!$A:$A,codetabel!E:E))),"")</f>
        <v>IT</v>
      </c>
      <c r="J288" s="33"/>
      <c r="K288" s="41" t="str">
        <f t="shared" si="18"/>
        <v xml:space="preserve"> </v>
      </c>
      <c r="L288" s="41"/>
      <c r="M288" s="36">
        <v>3</v>
      </c>
      <c r="N288" s="4" t="s">
        <v>312</v>
      </c>
      <c r="P288" s="52">
        <v>50</v>
      </c>
      <c r="Q288" s="53">
        <v>300</v>
      </c>
      <c r="R288" s="4" t="s">
        <v>303</v>
      </c>
      <c r="S288" s="4" t="s">
        <v>1237</v>
      </c>
    </row>
    <row r="289" spans="1:19" x14ac:dyDescent="0.25">
      <c r="A289" s="2" t="s">
        <v>681</v>
      </c>
      <c r="B289" s="7" t="s">
        <v>73</v>
      </c>
      <c r="C289" s="6" t="s">
        <v>314</v>
      </c>
      <c r="D289" s="3" t="s">
        <v>682</v>
      </c>
      <c r="E289" s="36" t="str">
        <f t="shared" si="16"/>
        <v/>
      </c>
      <c r="F289" s="35" t="str">
        <f t="shared" si="19"/>
        <v/>
      </c>
      <c r="G289" s="4" t="str">
        <f t="shared" si="17"/>
        <v/>
      </c>
      <c r="H289" s="4"/>
      <c r="I289" s="62" t="str">
        <f>IFERROR(IF(AND(P289&gt;Q289,P289=200),3,IF(OR(P289&gt;=300,Q289&gt;=300),"IT",_xlfn.XLOOKUP(MAX(P289:Q289),codetabel!$A:$A,codetabel!E:E))),"")</f>
        <v/>
      </c>
      <c r="J289" s="33"/>
      <c r="K289" s="41" t="str">
        <f t="shared" si="18"/>
        <v/>
      </c>
      <c r="L289" s="41"/>
      <c r="M289" s="36"/>
      <c r="N289" s="4"/>
      <c r="P289" s="52"/>
      <c r="Q289" s="53"/>
      <c r="R289" s="4"/>
      <c r="S289" s="4"/>
    </row>
    <row r="290" spans="1:19" x14ac:dyDescent="0.25">
      <c r="A290" s="2" t="s">
        <v>681</v>
      </c>
      <c r="B290" s="7" t="s">
        <v>73</v>
      </c>
      <c r="C290" s="6" t="s">
        <v>316</v>
      </c>
      <c r="D290" s="3" t="s">
        <v>603</v>
      </c>
      <c r="E290" s="36">
        <f t="shared" si="16"/>
        <v>4</v>
      </c>
      <c r="F290" s="35">
        <f t="shared" si="19"/>
        <v>1</v>
      </c>
      <c r="G290" s="4" t="str">
        <f t="shared" si="17"/>
        <v/>
      </c>
      <c r="H290" s="4" t="s">
        <v>1237</v>
      </c>
      <c r="I290" s="62">
        <f>IFERROR(IF(AND(P290&gt;Q290,P290=200),3,IF(OR(P290&gt;=300,Q290&gt;=300),"IT",_xlfn.XLOOKUP(MAX(P290:Q290),codetabel!$A:$A,codetabel!E:E))),"")</f>
        <v>4</v>
      </c>
      <c r="J290" s="33"/>
      <c r="K290" s="41" t="str">
        <f t="shared" si="18"/>
        <v xml:space="preserve"> </v>
      </c>
      <c r="L290" s="41"/>
      <c r="M290" s="36">
        <v>2</v>
      </c>
      <c r="N290" s="4" t="s">
        <v>312</v>
      </c>
      <c r="P290" s="52">
        <v>30</v>
      </c>
      <c r="Q290" s="53">
        <v>200</v>
      </c>
      <c r="R290" s="4"/>
      <c r="S290" s="4" t="s">
        <v>1237</v>
      </c>
    </row>
    <row r="291" spans="1:19" x14ac:dyDescent="0.25">
      <c r="A291" s="2" t="s">
        <v>681</v>
      </c>
      <c r="B291" s="7" t="s">
        <v>73</v>
      </c>
      <c r="C291" s="6" t="s">
        <v>318</v>
      </c>
      <c r="D291" s="3" t="s">
        <v>605</v>
      </c>
      <c r="E291" s="36" t="str">
        <f t="shared" si="16"/>
        <v>IT</v>
      </c>
      <c r="F291" s="35">
        <f t="shared" si="19"/>
        <v>2</v>
      </c>
      <c r="G291" s="4" t="str">
        <f t="shared" si="17"/>
        <v>GPP</v>
      </c>
      <c r="H291" s="4" t="s">
        <v>1237</v>
      </c>
      <c r="I291" s="62" t="str">
        <f>IFERROR(IF(AND(P291&gt;Q291,P291=200),3,IF(OR(P291&gt;=300,Q291&gt;=300),"IT",_xlfn.XLOOKUP(MAX(P291:Q291),codetabel!$A:$A,codetabel!E:E))),"")</f>
        <v>IT</v>
      </c>
      <c r="J291" s="33"/>
      <c r="K291" s="41" t="str">
        <f t="shared" si="18"/>
        <v xml:space="preserve"> </v>
      </c>
      <c r="L291" s="41"/>
      <c r="M291" s="36">
        <v>3</v>
      </c>
      <c r="N291" s="4" t="s">
        <v>312</v>
      </c>
      <c r="P291" s="52">
        <v>50</v>
      </c>
      <c r="Q291" s="53">
        <v>300</v>
      </c>
      <c r="R291" s="4" t="s">
        <v>303</v>
      </c>
      <c r="S291" s="4" t="s">
        <v>1237</v>
      </c>
    </row>
    <row r="292" spans="1:19" x14ac:dyDescent="0.25">
      <c r="A292" s="2" t="s">
        <v>683</v>
      </c>
      <c r="B292" s="7" t="s">
        <v>74</v>
      </c>
      <c r="C292" s="6" t="s">
        <v>314</v>
      </c>
      <c r="D292" s="3" t="s">
        <v>684</v>
      </c>
      <c r="E292" s="36" t="str">
        <f t="shared" si="16"/>
        <v/>
      </c>
      <c r="F292" s="35" t="str">
        <f t="shared" si="19"/>
        <v/>
      </c>
      <c r="G292" s="4" t="str">
        <f t="shared" si="17"/>
        <v/>
      </c>
      <c r="H292" s="4"/>
      <c r="I292" s="62" t="str">
        <f>IFERROR(IF(AND(P292&gt;Q292,P292=200),3,IF(OR(P292&gt;=300,Q292&gt;=300),"IT",_xlfn.XLOOKUP(MAX(P292:Q292),codetabel!$A:$A,codetabel!E:E))),"")</f>
        <v/>
      </c>
      <c r="J292" s="33"/>
      <c r="K292" s="41" t="str">
        <f t="shared" si="18"/>
        <v/>
      </c>
      <c r="L292" s="41"/>
      <c r="M292" s="36"/>
      <c r="N292" s="4"/>
      <c r="P292" s="52"/>
      <c r="Q292" s="53"/>
      <c r="R292" s="4"/>
      <c r="S292" s="4"/>
    </row>
    <row r="293" spans="1:19" x14ac:dyDescent="0.25">
      <c r="A293" s="2" t="s">
        <v>683</v>
      </c>
      <c r="B293" s="7" t="s">
        <v>74</v>
      </c>
      <c r="C293" s="6" t="s">
        <v>316</v>
      </c>
      <c r="D293" s="3" t="s">
        <v>685</v>
      </c>
      <c r="E293" s="36">
        <f t="shared" si="16"/>
        <v>4</v>
      </c>
      <c r="F293" s="35" t="str">
        <f t="shared" si="19"/>
        <v>FM</v>
      </c>
      <c r="G293" s="4" t="str">
        <f t="shared" si="17"/>
        <v/>
      </c>
      <c r="H293" s="4"/>
      <c r="I293" s="62">
        <f>IFERROR(IF(AND(P293&gt;Q293,P293=200),3,IF(OR(P293&gt;=300,Q293&gt;=300),"IT",_xlfn.XLOOKUP(MAX(P293:Q293),codetabel!$A:$A,codetabel!E:E))),"")</f>
        <v>4</v>
      </c>
      <c r="J293" s="33"/>
      <c r="K293" s="41" t="str">
        <f t="shared" si="18"/>
        <v xml:space="preserve"> </v>
      </c>
      <c r="L293" s="41"/>
      <c r="M293" s="36">
        <v>2</v>
      </c>
      <c r="N293" s="4" t="s">
        <v>312</v>
      </c>
      <c r="P293" s="52">
        <v>10</v>
      </c>
      <c r="Q293" s="53">
        <v>200</v>
      </c>
      <c r="R293" s="4"/>
      <c r="S293" s="4"/>
    </row>
    <row r="294" spans="1:19" x14ac:dyDescent="0.25">
      <c r="A294" s="2" t="s">
        <v>683</v>
      </c>
      <c r="B294" s="7" t="s">
        <v>74</v>
      </c>
      <c r="C294" s="6" t="s">
        <v>318</v>
      </c>
      <c r="D294" s="3" t="s">
        <v>1251</v>
      </c>
      <c r="E294" s="36" t="str">
        <f t="shared" si="16"/>
        <v>IT</v>
      </c>
      <c r="F294" s="35" t="str">
        <f t="shared" si="19"/>
        <v>FM</v>
      </c>
      <c r="G294" s="4" t="str">
        <f t="shared" si="17"/>
        <v/>
      </c>
      <c r="H294" s="4"/>
      <c r="I294" s="62" t="str">
        <f>IFERROR(IF(AND(P294&gt;Q294,P294=200),3,IF(OR(P294&gt;=300,Q294&gt;=300),"IT",_xlfn.XLOOKUP(MAX(P294:Q294),codetabel!$A:$A,codetabel!E:E))),"")</f>
        <v>IT</v>
      </c>
      <c r="J294" s="33"/>
      <c r="K294" s="41" t="str">
        <f t="shared" si="18"/>
        <v xml:space="preserve"> </v>
      </c>
      <c r="L294" s="41"/>
      <c r="M294" s="36">
        <v>2</v>
      </c>
      <c r="N294" s="4" t="s">
        <v>312</v>
      </c>
      <c r="P294" s="52">
        <v>10</v>
      </c>
      <c r="Q294" s="53">
        <v>300</v>
      </c>
      <c r="R294" s="4"/>
      <c r="S294" s="4"/>
    </row>
    <row r="295" spans="1:19" x14ac:dyDescent="0.25">
      <c r="A295" s="2" t="s">
        <v>683</v>
      </c>
      <c r="B295" s="7" t="s">
        <v>74</v>
      </c>
      <c r="C295" s="6" t="s">
        <v>320</v>
      </c>
      <c r="D295" s="3" t="s">
        <v>1252</v>
      </c>
      <c r="E295" s="36" t="str">
        <f t="shared" si="16"/>
        <v>IT</v>
      </c>
      <c r="F295" s="35">
        <f t="shared" si="19"/>
        <v>1</v>
      </c>
      <c r="G295" s="4" t="str">
        <f t="shared" si="17"/>
        <v>GPP</v>
      </c>
      <c r="H295" s="4"/>
      <c r="I295" s="62" t="str">
        <f>IFERROR(IF(AND(P295&gt;Q295,P295=200),3,IF(OR(P295&gt;=300,Q295&gt;=300),"IT",_xlfn.XLOOKUP(MAX(P295:Q295),codetabel!$A:$A,codetabel!E:E))),"")</f>
        <v>IT</v>
      </c>
      <c r="J295" s="33"/>
      <c r="K295" s="41" t="str">
        <f t="shared" si="18"/>
        <v xml:space="preserve"> </v>
      </c>
      <c r="L295" s="41"/>
      <c r="M295" s="36">
        <v>3</v>
      </c>
      <c r="N295" s="4" t="s">
        <v>312</v>
      </c>
      <c r="P295" s="52">
        <v>30</v>
      </c>
      <c r="Q295" s="53">
        <v>700</v>
      </c>
      <c r="R295" s="4" t="s">
        <v>303</v>
      </c>
      <c r="S295" s="4"/>
    </row>
    <row r="296" spans="1:19" x14ac:dyDescent="0.25">
      <c r="A296" s="2" t="s">
        <v>686</v>
      </c>
      <c r="B296" s="7" t="s">
        <v>75</v>
      </c>
      <c r="C296" s="6" t="s">
        <v>314</v>
      </c>
      <c r="D296" s="3" t="s">
        <v>687</v>
      </c>
      <c r="E296" s="36" t="str">
        <f t="shared" si="16"/>
        <v/>
      </c>
      <c r="F296" s="35" t="str">
        <f t="shared" si="19"/>
        <v/>
      </c>
      <c r="G296" s="4" t="str">
        <f t="shared" si="17"/>
        <v/>
      </c>
      <c r="H296" s="4"/>
      <c r="I296" s="62" t="str">
        <f>IFERROR(IF(AND(P296&gt;Q296,P296=200),3,IF(OR(P296&gt;=300,Q296&gt;=300),"IT",_xlfn.XLOOKUP(MAX(P296:Q296),codetabel!$A:$A,codetabel!E:E))),"")</f>
        <v/>
      </c>
      <c r="J296" s="33"/>
      <c r="K296" s="41" t="str">
        <f t="shared" si="18"/>
        <v/>
      </c>
      <c r="L296" s="41"/>
      <c r="M296" s="36"/>
      <c r="N296" s="4"/>
      <c r="P296" s="52"/>
      <c r="Q296" s="53"/>
      <c r="R296" s="4"/>
      <c r="S296" s="4"/>
    </row>
    <row r="297" spans="1:19" x14ac:dyDescent="0.25">
      <c r="A297" s="2" t="s">
        <v>686</v>
      </c>
      <c r="B297" s="7" t="s">
        <v>75</v>
      </c>
      <c r="C297" s="6" t="s">
        <v>316</v>
      </c>
      <c r="D297" s="3" t="s">
        <v>603</v>
      </c>
      <c r="E297" s="36">
        <f t="shared" si="16"/>
        <v>3</v>
      </c>
      <c r="F297" s="35" t="str">
        <f t="shared" si="19"/>
        <v>FM</v>
      </c>
      <c r="G297" s="4" t="str">
        <f t="shared" si="17"/>
        <v/>
      </c>
      <c r="H297" s="4"/>
      <c r="I297" s="62">
        <f>IFERROR(IF(AND(P297&gt;Q297,P297=200),3,IF(OR(P297&gt;=300,Q297&gt;=300),"IT",_xlfn.XLOOKUP(MAX(P297:Q297),codetabel!$A:$A,codetabel!E:E))),"")</f>
        <v>3</v>
      </c>
      <c r="J297" s="33"/>
      <c r="K297" s="41" t="str">
        <f t="shared" si="18"/>
        <v xml:space="preserve"> </v>
      </c>
      <c r="L297" s="41"/>
      <c r="M297" s="36">
        <v>2</v>
      </c>
      <c r="N297" s="4" t="s">
        <v>312</v>
      </c>
      <c r="P297" s="52">
        <v>10</v>
      </c>
      <c r="Q297" s="53">
        <v>100</v>
      </c>
      <c r="R297" s="4"/>
      <c r="S297" s="4"/>
    </row>
    <row r="298" spans="1:19" x14ac:dyDescent="0.25">
      <c r="A298" s="2" t="s">
        <v>686</v>
      </c>
      <c r="B298" s="7" t="s">
        <v>75</v>
      </c>
      <c r="C298" s="6" t="s">
        <v>318</v>
      </c>
      <c r="D298" s="3" t="s">
        <v>605</v>
      </c>
      <c r="E298" s="36" t="str">
        <f t="shared" si="16"/>
        <v>IT</v>
      </c>
      <c r="F298" s="35">
        <f t="shared" si="19"/>
        <v>1</v>
      </c>
      <c r="G298" s="4" t="str">
        <f t="shared" si="17"/>
        <v>GPP</v>
      </c>
      <c r="H298" s="4"/>
      <c r="I298" s="62" t="str">
        <f>IFERROR(IF(AND(P298&gt;Q298,P298=200),3,IF(OR(P298&gt;=300,Q298&gt;=300),"IT",_xlfn.XLOOKUP(MAX(P298:Q298),codetabel!$A:$A,codetabel!E:E))),"")</f>
        <v>IT</v>
      </c>
      <c r="J298" s="33"/>
      <c r="K298" s="41" t="str">
        <f t="shared" si="18"/>
        <v xml:space="preserve"> </v>
      </c>
      <c r="L298" s="41"/>
      <c r="M298" s="36">
        <v>3</v>
      </c>
      <c r="N298" s="4" t="s">
        <v>312</v>
      </c>
      <c r="P298" s="52">
        <v>30</v>
      </c>
      <c r="Q298" s="53">
        <v>300</v>
      </c>
      <c r="R298" s="4" t="s">
        <v>303</v>
      </c>
      <c r="S298" s="4"/>
    </row>
    <row r="299" spans="1:19" x14ac:dyDescent="0.25">
      <c r="A299" s="2" t="s">
        <v>688</v>
      </c>
      <c r="B299" s="7" t="s">
        <v>177</v>
      </c>
      <c r="C299" s="5"/>
      <c r="D299" s="3" t="s">
        <v>689</v>
      </c>
      <c r="E299" s="36">
        <f t="shared" si="16"/>
        <v>3</v>
      </c>
      <c r="F299" s="35">
        <f t="shared" si="19"/>
        <v>2</v>
      </c>
      <c r="G299" s="4" t="str">
        <f t="shared" si="17"/>
        <v/>
      </c>
      <c r="H299" s="4"/>
      <c r="I299" s="62">
        <f>IFERROR(IF(AND(P299&gt;Q299,P299=200),3,IF(OR(P299&gt;=300,Q299&gt;=300),"IT",_xlfn.XLOOKUP(MAX(P299:Q299),codetabel!$A:$A,codetabel!E:E))),"")</f>
        <v>3</v>
      </c>
      <c r="J299" s="33"/>
      <c r="K299" s="41" t="str">
        <f t="shared" si="18"/>
        <v xml:space="preserve"> </v>
      </c>
      <c r="L299" s="41"/>
      <c r="M299" s="36">
        <v>2</v>
      </c>
      <c r="N299" s="4" t="s">
        <v>312</v>
      </c>
      <c r="P299" s="52">
        <v>50</v>
      </c>
      <c r="Q299" s="53">
        <v>100</v>
      </c>
      <c r="R299" s="4"/>
      <c r="S299" s="4"/>
    </row>
    <row r="300" spans="1:19" x14ac:dyDescent="0.25">
      <c r="A300" s="2" t="s">
        <v>690</v>
      </c>
      <c r="B300" s="7" t="s">
        <v>76</v>
      </c>
      <c r="C300" s="6" t="s">
        <v>314</v>
      </c>
      <c r="D300" s="3" t="s">
        <v>691</v>
      </c>
      <c r="E300" s="36" t="str">
        <f t="shared" si="16"/>
        <v/>
      </c>
      <c r="F300" s="35" t="str">
        <f t="shared" si="19"/>
        <v/>
      </c>
      <c r="G300" s="4" t="str">
        <f t="shared" si="17"/>
        <v/>
      </c>
      <c r="H300" s="4"/>
      <c r="I300" s="62" t="str">
        <f>IFERROR(IF(AND(P300&gt;Q300,P300=200),3,IF(OR(P300&gt;=300,Q300&gt;=300),"IT",_xlfn.XLOOKUP(MAX(P300:Q300),codetabel!$A:$A,codetabel!E:E))),"")</f>
        <v/>
      </c>
      <c r="J300" s="33"/>
      <c r="K300" s="41" t="str">
        <f t="shared" si="18"/>
        <v/>
      </c>
      <c r="L300" s="41"/>
      <c r="M300" s="36"/>
      <c r="N300" s="4"/>
      <c r="P300" s="52"/>
      <c r="Q300" s="53"/>
      <c r="R300" s="4"/>
      <c r="S300" s="4"/>
    </row>
    <row r="301" spans="1:19" x14ac:dyDescent="0.25">
      <c r="A301" s="2" t="s">
        <v>690</v>
      </c>
      <c r="B301" s="7" t="s">
        <v>76</v>
      </c>
      <c r="C301" s="6" t="s">
        <v>316</v>
      </c>
      <c r="D301" s="3" t="s">
        <v>692</v>
      </c>
      <c r="E301" s="36">
        <f t="shared" si="16"/>
        <v>3</v>
      </c>
      <c r="F301" s="35" t="str">
        <f t="shared" si="19"/>
        <v>FM</v>
      </c>
      <c r="G301" s="4" t="str">
        <f t="shared" si="17"/>
        <v/>
      </c>
      <c r="H301" s="4"/>
      <c r="I301" s="62">
        <f>IFERROR(IF(AND(P301&gt;Q301,P301=200),3,IF(OR(P301&gt;=300,Q301&gt;=300),"IT",_xlfn.XLOOKUP(MAX(P301:Q301),codetabel!$A:$A,codetabel!E:E))),"")</f>
        <v>3</v>
      </c>
      <c r="J301" s="33"/>
      <c r="K301" s="41" t="str">
        <f t="shared" si="18"/>
        <v xml:space="preserve"> </v>
      </c>
      <c r="L301" s="41"/>
      <c r="M301" s="36">
        <v>3</v>
      </c>
      <c r="N301" s="4" t="s">
        <v>312</v>
      </c>
      <c r="P301" s="52">
        <v>10</v>
      </c>
      <c r="Q301" s="53">
        <v>100</v>
      </c>
      <c r="R301" s="4"/>
      <c r="S301" s="4"/>
    </row>
    <row r="302" spans="1:19" x14ac:dyDescent="0.25">
      <c r="A302" s="2" t="s">
        <v>690</v>
      </c>
      <c r="B302" s="7" t="s">
        <v>76</v>
      </c>
      <c r="C302" s="6" t="s">
        <v>318</v>
      </c>
      <c r="D302" s="3" t="s">
        <v>693</v>
      </c>
      <c r="E302" s="36" t="str">
        <f t="shared" si="16"/>
        <v>IT</v>
      </c>
      <c r="F302" s="35">
        <f t="shared" si="19"/>
        <v>1</v>
      </c>
      <c r="G302" s="4" t="str">
        <f t="shared" si="17"/>
        <v>GPP</v>
      </c>
      <c r="H302" s="4"/>
      <c r="I302" s="62" t="str">
        <f>IFERROR(IF(AND(P302&gt;Q302,P302=200),3,IF(OR(P302&gt;=300,Q302&gt;=300),"IT",_xlfn.XLOOKUP(MAX(P302:Q302),codetabel!$A:$A,codetabel!E:E))),"")</f>
        <v>IT</v>
      </c>
      <c r="J302" s="33"/>
      <c r="K302" s="41" t="str">
        <f t="shared" si="18"/>
        <v xml:space="preserve"> </v>
      </c>
      <c r="L302" s="41"/>
      <c r="M302" s="36">
        <v>3</v>
      </c>
      <c r="N302" s="4" t="s">
        <v>312</v>
      </c>
      <c r="P302" s="52">
        <v>30</v>
      </c>
      <c r="Q302" s="53">
        <v>300</v>
      </c>
      <c r="R302" s="4" t="s">
        <v>303</v>
      </c>
      <c r="S302" s="4"/>
    </row>
    <row r="303" spans="1:19" x14ac:dyDescent="0.25">
      <c r="A303" s="2" t="s">
        <v>694</v>
      </c>
      <c r="B303" s="7" t="s">
        <v>77</v>
      </c>
      <c r="C303" s="6" t="s">
        <v>314</v>
      </c>
      <c r="D303" s="3" t="s">
        <v>695</v>
      </c>
      <c r="E303" s="36" t="str">
        <f t="shared" si="16"/>
        <v/>
      </c>
      <c r="F303" s="35" t="str">
        <f t="shared" si="19"/>
        <v/>
      </c>
      <c r="G303" s="4" t="str">
        <f t="shared" si="17"/>
        <v/>
      </c>
      <c r="H303" s="4"/>
      <c r="I303" s="62" t="str">
        <f>IFERROR(IF(AND(P303&gt;Q303,P303=200),3,IF(OR(P303&gt;=300,Q303&gt;=300),"IT",_xlfn.XLOOKUP(MAX(P303:Q303),codetabel!$A:$A,codetabel!E:E))),"")</f>
        <v/>
      </c>
      <c r="J303" s="33"/>
      <c r="K303" s="41" t="str">
        <f t="shared" si="18"/>
        <v/>
      </c>
      <c r="L303" s="41"/>
      <c r="M303" s="36"/>
      <c r="N303" s="4"/>
      <c r="P303" s="52"/>
      <c r="Q303" s="53"/>
      <c r="R303" s="4"/>
      <c r="S303" s="4"/>
    </row>
    <row r="304" spans="1:19" x14ac:dyDescent="0.25">
      <c r="A304" s="2" t="s">
        <v>694</v>
      </c>
      <c r="B304" s="7" t="s">
        <v>77</v>
      </c>
      <c r="C304" s="6" t="s">
        <v>316</v>
      </c>
      <c r="D304" s="3" t="s">
        <v>696</v>
      </c>
      <c r="E304" s="36">
        <f t="shared" si="16"/>
        <v>3</v>
      </c>
      <c r="F304" s="35" t="str">
        <f t="shared" si="19"/>
        <v>FM</v>
      </c>
      <c r="G304" s="4" t="str">
        <f t="shared" si="17"/>
        <v/>
      </c>
      <c r="H304" s="4" t="s">
        <v>1237</v>
      </c>
      <c r="I304" s="62">
        <f>IFERROR(IF(AND(P304&gt;Q304,P304=200),3,IF(OR(P304&gt;=300,Q304&gt;=300),"IT",_xlfn.XLOOKUP(MAX(P304:Q304),codetabel!$A:$A,codetabel!E:E))),"")</f>
        <v>3</v>
      </c>
      <c r="J304" s="33"/>
      <c r="K304" s="41" t="str">
        <f t="shared" si="18"/>
        <v xml:space="preserve"> </v>
      </c>
      <c r="L304" s="41"/>
      <c r="M304" s="36">
        <v>2</v>
      </c>
      <c r="N304" s="4" t="s">
        <v>312</v>
      </c>
      <c r="P304" s="52">
        <v>10</v>
      </c>
      <c r="Q304" s="53">
        <v>100</v>
      </c>
      <c r="R304" s="4"/>
      <c r="S304" s="4" t="s">
        <v>1237</v>
      </c>
    </row>
    <row r="305" spans="1:19" x14ac:dyDescent="0.25">
      <c r="A305" s="2" t="s">
        <v>694</v>
      </c>
      <c r="B305" s="7" t="s">
        <v>77</v>
      </c>
      <c r="C305" s="6" t="s">
        <v>318</v>
      </c>
      <c r="D305" s="3" t="s">
        <v>697</v>
      </c>
      <c r="E305" s="36" t="str">
        <f t="shared" si="16"/>
        <v>IT</v>
      </c>
      <c r="F305" s="35">
        <f t="shared" si="19"/>
        <v>1</v>
      </c>
      <c r="G305" s="4" t="str">
        <f t="shared" si="17"/>
        <v>GPP</v>
      </c>
      <c r="H305" s="4" t="s">
        <v>1237</v>
      </c>
      <c r="I305" s="62" t="str">
        <f>IFERROR(IF(AND(P305&gt;Q305,P305=200),3,IF(OR(P305&gt;=300,Q305&gt;=300),"IT",_xlfn.XLOOKUP(MAX(P305:Q305),codetabel!$A:$A,codetabel!E:E))),"")</f>
        <v>IT</v>
      </c>
      <c r="J305" s="33"/>
      <c r="K305" s="41" t="str">
        <f t="shared" si="18"/>
        <v xml:space="preserve"> </v>
      </c>
      <c r="L305" s="41"/>
      <c r="M305" s="36">
        <v>3</v>
      </c>
      <c r="N305" s="4" t="s">
        <v>312</v>
      </c>
      <c r="P305" s="52">
        <v>30</v>
      </c>
      <c r="Q305" s="53">
        <v>300</v>
      </c>
      <c r="R305" s="4" t="s">
        <v>303</v>
      </c>
      <c r="S305" s="4" t="s">
        <v>1237</v>
      </c>
    </row>
    <row r="306" spans="1:19" x14ac:dyDescent="0.25">
      <c r="A306" s="2" t="s">
        <v>698</v>
      </c>
      <c r="B306" s="7" t="s">
        <v>78</v>
      </c>
      <c r="C306" s="6" t="s">
        <v>314</v>
      </c>
      <c r="D306" s="3" t="s">
        <v>699</v>
      </c>
      <c r="E306" s="36" t="str">
        <f t="shared" si="16"/>
        <v/>
      </c>
      <c r="F306" s="35" t="str">
        <f t="shared" si="19"/>
        <v/>
      </c>
      <c r="G306" s="4" t="str">
        <f t="shared" si="17"/>
        <v/>
      </c>
      <c r="H306" s="4"/>
      <c r="I306" s="62" t="str">
        <f>IFERROR(IF(AND(P306&gt;Q306,P306=200),3,IF(OR(P306&gt;=300,Q306&gt;=300),"IT",_xlfn.XLOOKUP(MAX(P306:Q306),codetabel!$A:$A,codetabel!E:E))),"")</f>
        <v/>
      </c>
      <c r="J306" s="33"/>
      <c r="K306" s="41" t="str">
        <f t="shared" si="18"/>
        <v/>
      </c>
      <c r="L306" s="41"/>
      <c r="M306" s="36"/>
      <c r="N306" s="4"/>
      <c r="P306" s="52"/>
      <c r="Q306" s="53"/>
      <c r="R306" s="4"/>
      <c r="S306" s="4"/>
    </row>
    <row r="307" spans="1:19" x14ac:dyDescent="0.25">
      <c r="A307" s="2" t="s">
        <v>698</v>
      </c>
      <c r="B307" s="7" t="s">
        <v>78</v>
      </c>
      <c r="C307" s="6" t="s">
        <v>316</v>
      </c>
      <c r="D307" s="3" t="s">
        <v>1307</v>
      </c>
      <c r="E307" s="36">
        <f t="shared" si="16"/>
        <v>3</v>
      </c>
      <c r="F307" s="35" t="str">
        <f t="shared" si="19"/>
        <v>FM</v>
      </c>
      <c r="G307" s="4" t="str">
        <f t="shared" si="17"/>
        <v/>
      </c>
      <c r="H307" s="4"/>
      <c r="I307" s="62">
        <f>IFERROR(IF(AND(P307&gt;Q307,P307=200),3,IF(OR(P307&gt;=300,Q307&gt;=300),"IT",_xlfn.XLOOKUP(MAX(P307:Q307),codetabel!$A:$A,codetabel!E:E))),"")</f>
        <v>3</v>
      </c>
      <c r="J307" s="33"/>
      <c r="K307" s="41" t="str">
        <f t="shared" si="18"/>
        <v xml:space="preserve"> </v>
      </c>
      <c r="L307" s="41"/>
      <c r="M307" s="36">
        <v>1</v>
      </c>
      <c r="N307" s="4" t="s">
        <v>312</v>
      </c>
      <c r="P307" s="52">
        <v>10</v>
      </c>
      <c r="Q307" s="53">
        <v>100</v>
      </c>
      <c r="R307" s="4"/>
      <c r="S307" s="4"/>
    </row>
    <row r="308" spans="1:19" x14ac:dyDescent="0.25">
      <c r="A308" s="2" t="s">
        <v>698</v>
      </c>
      <c r="B308" s="7" t="s">
        <v>78</v>
      </c>
      <c r="C308" s="6" t="s">
        <v>318</v>
      </c>
      <c r="D308" s="3" t="s">
        <v>1308</v>
      </c>
      <c r="E308" s="36">
        <f t="shared" si="16"/>
        <v>2</v>
      </c>
      <c r="F308" s="35" t="str">
        <f t="shared" si="19"/>
        <v>FM</v>
      </c>
      <c r="G308" s="4" t="str">
        <f t="shared" si="17"/>
        <v/>
      </c>
      <c r="H308" s="4"/>
      <c r="I308" s="62">
        <f>IFERROR(IF(AND(P308&gt;Q308,P308=200),3,IF(OR(P308&gt;=300,Q308&gt;=300),"IT",_xlfn.XLOOKUP(MAX(P308:Q308),codetabel!$A:$A,codetabel!E:E))),"")</f>
        <v>2</v>
      </c>
      <c r="J308" s="33"/>
      <c r="K308" s="41" t="str">
        <f t="shared" si="18"/>
        <v xml:space="preserve"> </v>
      </c>
      <c r="L308" s="41"/>
      <c r="M308" s="36">
        <v>1</v>
      </c>
      <c r="N308" s="4" t="s">
        <v>312</v>
      </c>
      <c r="P308" s="52">
        <v>10</v>
      </c>
      <c r="Q308" s="53">
        <v>50</v>
      </c>
      <c r="R308" s="4"/>
      <c r="S308" s="4"/>
    </row>
    <row r="309" spans="1:19" x14ac:dyDescent="0.25">
      <c r="A309" s="2" t="s">
        <v>698</v>
      </c>
      <c r="B309" s="7" t="s">
        <v>78</v>
      </c>
      <c r="C309" s="6" t="s">
        <v>320</v>
      </c>
      <c r="D309" s="3" t="s">
        <v>700</v>
      </c>
      <c r="E309" s="36" t="str">
        <f t="shared" si="16"/>
        <v>IT</v>
      </c>
      <c r="F309" s="35" t="str">
        <f t="shared" si="19"/>
        <v>FM</v>
      </c>
      <c r="G309" s="4" t="str">
        <f t="shared" si="17"/>
        <v/>
      </c>
      <c r="H309" s="4"/>
      <c r="I309" s="62" t="str">
        <f>IFERROR(IF(AND(P309&gt;Q309,P309=200),3,IF(OR(P309&gt;=300,Q309&gt;=300),"IT",_xlfn.XLOOKUP(MAX(P309:Q309),codetabel!$A:$A,codetabel!E:E))),"")</f>
        <v>IT</v>
      </c>
      <c r="J309" s="33"/>
      <c r="K309" s="41" t="str">
        <f t="shared" si="18"/>
        <v xml:space="preserve"> </v>
      </c>
      <c r="L309" s="41"/>
      <c r="M309" s="36">
        <v>1</v>
      </c>
      <c r="N309" s="4" t="s">
        <v>312</v>
      </c>
      <c r="P309" s="52">
        <v>10</v>
      </c>
      <c r="Q309" s="53">
        <v>300</v>
      </c>
      <c r="R309" s="4"/>
      <c r="S309" s="4"/>
    </row>
    <row r="310" spans="1:19" x14ac:dyDescent="0.25">
      <c r="A310" s="2" t="s">
        <v>698</v>
      </c>
      <c r="B310" s="7" t="s">
        <v>78</v>
      </c>
      <c r="C310" s="6" t="s">
        <v>322</v>
      </c>
      <c r="D310" s="3" t="s">
        <v>701</v>
      </c>
      <c r="E310" s="36" t="str">
        <f t="shared" si="16"/>
        <v>IT</v>
      </c>
      <c r="F310" s="35">
        <f t="shared" si="19"/>
        <v>1</v>
      </c>
      <c r="G310" s="4" t="str">
        <f t="shared" si="17"/>
        <v>GPP</v>
      </c>
      <c r="H310" s="4"/>
      <c r="I310" s="62" t="str">
        <f>IFERROR(IF(AND(P310&gt;Q310,P310=200),3,IF(OR(P310&gt;=300,Q310&gt;=300),"IT",_xlfn.XLOOKUP(MAX(P310:Q310),codetabel!$A:$A,codetabel!E:E))),"")</f>
        <v>IT</v>
      </c>
      <c r="J310" s="33"/>
      <c r="K310" s="41" t="str">
        <f t="shared" si="18"/>
        <v xml:space="preserve"> </v>
      </c>
      <c r="L310" s="41"/>
      <c r="M310" s="36">
        <v>2</v>
      </c>
      <c r="N310" s="4" t="s">
        <v>312</v>
      </c>
      <c r="P310" s="52">
        <v>30</v>
      </c>
      <c r="Q310" s="53">
        <v>700</v>
      </c>
      <c r="R310" s="4" t="s">
        <v>303</v>
      </c>
      <c r="S310" s="4"/>
    </row>
    <row r="311" spans="1:19" x14ac:dyDescent="0.25">
      <c r="A311" s="2" t="s">
        <v>702</v>
      </c>
      <c r="B311" s="7" t="s">
        <v>79</v>
      </c>
      <c r="C311" s="5"/>
      <c r="D311" s="3" t="s">
        <v>703</v>
      </c>
      <c r="E311" s="36">
        <f t="shared" si="16"/>
        <v>2</v>
      </c>
      <c r="F311" s="35" t="str">
        <f t="shared" si="19"/>
        <v>FM</v>
      </c>
      <c r="G311" s="4" t="str">
        <f t="shared" si="17"/>
        <v/>
      </c>
      <c r="H311" s="4"/>
      <c r="I311" s="62">
        <f>IFERROR(IF(AND(P311&gt;Q311,P311=200),3,IF(OR(P311&gt;=300,Q311&gt;=300),"IT",_xlfn.XLOOKUP(MAX(P311:Q311),codetabel!$A:$A,codetabel!E:E))),"")</f>
        <v>2</v>
      </c>
      <c r="J311" s="33"/>
      <c r="K311" s="41" t="str">
        <f t="shared" si="18"/>
        <v xml:space="preserve"> </v>
      </c>
      <c r="L311" s="41"/>
      <c r="M311" s="36">
        <v>1</v>
      </c>
      <c r="N311" s="4" t="s">
        <v>312</v>
      </c>
      <c r="P311" s="52">
        <v>10</v>
      </c>
      <c r="Q311" s="53">
        <v>50</v>
      </c>
      <c r="R311" s="4"/>
      <c r="S311" s="4"/>
    </row>
    <row r="312" spans="1:19" x14ac:dyDescent="0.25">
      <c r="A312" s="2" t="s">
        <v>704</v>
      </c>
      <c r="B312" s="7" t="s">
        <v>80</v>
      </c>
      <c r="C312" s="6" t="s">
        <v>596</v>
      </c>
      <c r="D312" s="3" t="s">
        <v>705</v>
      </c>
      <c r="E312" s="36" t="str">
        <f t="shared" si="16"/>
        <v/>
      </c>
      <c r="F312" s="35" t="str">
        <f t="shared" si="19"/>
        <v/>
      </c>
      <c r="G312" s="4" t="str">
        <f t="shared" si="17"/>
        <v/>
      </c>
      <c r="H312" s="4"/>
      <c r="I312" s="62" t="str">
        <f>IFERROR(IF(AND(P312&gt;Q312,P312=200),3,IF(OR(P312&gt;=300,Q312&gt;=300),"IT",_xlfn.XLOOKUP(MAX(P312:Q312),codetabel!$A:$A,codetabel!E:E))),"")</f>
        <v/>
      </c>
      <c r="J312" s="33"/>
      <c r="K312" s="41" t="str">
        <f t="shared" si="18"/>
        <v/>
      </c>
      <c r="L312" s="41"/>
      <c r="M312" s="36"/>
      <c r="N312" s="4"/>
      <c r="P312" s="52"/>
      <c r="Q312" s="53"/>
      <c r="R312" s="4"/>
      <c r="S312" s="4"/>
    </row>
    <row r="313" spans="1:19" x14ac:dyDescent="0.25">
      <c r="A313" s="2" t="s">
        <v>704</v>
      </c>
      <c r="B313" s="7" t="s">
        <v>80</v>
      </c>
      <c r="C313" s="6" t="s">
        <v>598</v>
      </c>
      <c r="D313" s="3" t="s">
        <v>692</v>
      </c>
      <c r="E313" s="36">
        <f t="shared" si="16"/>
        <v>3</v>
      </c>
      <c r="F313" s="35" t="str">
        <f t="shared" si="19"/>
        <v>IT</v>
      </c>
      <c r="G313" s="4" t="str">
        <f t="shared" si="17"/>
        <v/>
      </c>
      <c r="H313" s="4"/>
      <c r="I313" s="62" t="str">
        <f>IFERROR(IF(AND(P313&gt;Q313,P313=200),3,IF(OR(P313&gt;=300,Q313&gt;=300),"IT",_xlfn.XLOOKUP(MAX(P313:Q313),codetabel!$A:$A,codetabel!E:E))),"")</f>
        <v>IT</v>
      </c>
      <c r="J313" s="33"/>
      <c r="K313" s="41" t="str">
        <f t="shared" si="18"/>
        <v xml:space="preserve"> </v>
      </c>
      <c r="L313" s="41"/>
      <c r="M313" s="36">
        <v>3</v>
      </c>
      <c r="N313" s="4" t="s">
        <v>312</v>
      </c>
      <c r="P313" s="52">
        <v>300</v>
      </c>
      <c r="Q313" s="53">
        <v>100</v>
      </c>
      <c r="R313" s="4"/>
      <c r="S313" s="4"/>
    </row>
    <row r="314" spans="1:19" x14ac:dyDescent="0.25">
      <c r="A314" s="2" t="s">
        <v>704</v>
      </c>
      <c r="B314" s="7" t="s">
        <v>80</v>
      </c>
      <c r="C314" s="6" t="s">
        <v>599</v>
      </c>
      <c r="D314" s="3" t="s">
        <v>693</v>
      </c>
      <c r="E314" s="36">
        <f t="shared" si="16"/>
        <v>4</v>
      </c>
      <c r="F314" s="35" t="str">
        <f t="shared" si="19"/>
        <v>IT</v>
      </c>
      <c r="G314" s="4" t="str">
        <f t="shared" si="17"/>
        <v>GPP</v>
      </c>
      <c r="H314" s="4"/>
      <c r="I314" s="62" t="str">
        <f>IFERROR(IF(AND(P314&gt;Q314,P314=200),3,IF(OR(P314&gt;=300,Q314&gt;=300),"IT",_xlfn.XLOOKUP(MAX(P314:Q314),codetabel!$A:$A,codetabel!E:E))),"")</f>
        <v>IT</v>
      </c>
      <c r="J314" s="33"/>
      <c r="K314" s="41" t="str">
        <f t="shared" si="18"/>
        <v xml:space="preserve"> </v>
      </c>
      <c r="L314" s="41"/>
      <c r="M314" s="36">
        <v>3</v>
      </c>
      <c r="N314" s="4" t="s">
        <v>312</v>
      </c>
      <c r="P314" s="52">
        <v>500</v>
      </c>
      <c r="Q314" s="53">
        <v>200</v>
      </c>
      <c r="R314" s="4" t="s">
        <v>303</v>
      </c>
      <c r="S314" s="4"/>
    </row>
    <row r="315" spans="1:19" x14ac:dyDescent="0.25">
      <c r="A315" s="2" t="s">
        <v>704</v>
      </c>
      <c r="B315" s="7" t="s">
        <v>80</v>
      </c>
      <c r="C315" s="6" t="s">
        <v>600</v>
      </c>
      <c r="D315" s="3" t="s">
        <v>706</v>
      </c>
      <c r="E315" s="36" t="str">
        <f t="shared" si="16"/>
        <v/>
      </c>
      <c r="F315" s="35" t="str">
        <f t="shared" si="19"/>
        <v/>
      </c>
      <c r="G315" s="4" t="str">
        <f t="shared" si="17"/>
        <v/>
      </c>
      <c r="H315" s="4"/>
      <c r="I315" s="62" t="str">
        <f>IFERROR(IF(AND(P315&gt;Q315,P315=200),3,IF(OR(P315&gt;=300,Q315&gt;=300),"IT",_xlfn.XLOOKUP(MAX(P315:Q315),codetabel!$A:$A,codetabel!E:E))),"")</f>
        <v/>
      </c>
      <c r="J315" s="33"/>
      <c r="K315" s="41" t="str">
        <f t="shared" si="18"/>
        <v/>
      </c>
      <c r="L315" s="41"/>
      <c r="M315" s="36"/>
      <c r="N315" s="4"/>
      <c r="P315" s="52"/>
      <c r="Q315" s="53"/>
      <c r="R315" s="4"/>
      <c r="S315" s="4"/>
    </row>
    <row r="316" spans="1:19" x14ac:dyDescent="0.25">
      <c r="A316" s="2" t="s">
        <v>704</v>
      </c>
      <c r="B316" s="7" t="s">
        <v>80</v>
      </c>
      <c r="C316" s="6" t="s">
        <v>602</v>
      </c>
      <c r="D316" s="3" t="s">
        <v>707</v>
      </c>
      <c r="E316" s="36" t="str">
        <f t="shared" si="16"/>
        <v>IT</v>
      </c>
      <c r="F316" s="35">
        <f t="shared" si="19"/>
        <v>3</v>
      </c>
      <c r="G316" s="4" t="str">
        <f t="shared" si="17"/>
        <v>GPP</v>
      </c>
      <c r="H316" s="4"/>
      <c r="I316" s="62" t="str">
        <f>IFERROR(IF(AND(P316&gt;Q316,P316=200),3,IF(OR(P316&gt;=300,Q316&gt;=300),"IT",_xlfn.XLOOKUP(MAX(P316:Q316),codetabel!$A:$A,codetabel!E:E))),"")</f>
        <v>IT</v>
      </c>
      <c r="J316" s="33"/>
      <c r="K316" s="41" t="str">
        <f t="shared" si="18"/>
        <v xml:space="preserve"> </v>
      </c>
      <c r="L316" s="41"/>
      <c r="M316" s="36">
        <v>2</v>
      </c>
      <c r="N316" s="4" t="s">
        <v>312</v>
      </c>
      <c r="P316" s="52">
        <v>100</v>
      </c>
      <c r="Q316" s="53">
        <v>300</v>
      </c>
      <c r="R316" s="4" t="s">
        <v>303</v>
      </c>
      <c r="S316" s="4"/>
    </row>
    <row r="317" spans="1:19" x14ac:dyDescent="0.25">
      <c r="A317" s="2" t="s">
        <v>704</v>
      </c>
      <c r="B317" s="7" t="s">
        <v>80</v>
      </c>
      <c r="C317" s="6" t="s">
        <v>604</v>
      </c>
      <c r="D317" s="3" t="s">
        <v>708</v>
      </c>
      <c r="E317" s="36">
        <f t="shared" si="16"/>
        <v>3</v>
      </c>
      <c r="F317" s="35">
        <f t="shared" si="19"/>
        <v>3</v>
      </c>
      <c r="G317" s="4" t="str">
        <f t="shared" si="17"/>
        <v/>
      </c>
      <c r="H317" s="4"/>
      <c r="I317" s="62">
        <f>IFERROR(IF(AND(P317&gt;Q317,P317=200),3,IF(OR(P317&gt;=300,Q317&gt;=300),"IT",_xlfn.XLOOKUP(MAX(P317:Q317),codetabel!$A:$A,codetabel!E:E))),"")</f>
        <v>3</v>
      </c>
      <c r="J317" s="33"/>
      <c r="K317" s="41" t="str">
        <f t="shared" si="18"/>
        <v xml:space="preserve"> </v>
      </c>
      <c r="L317" s="41"/>
      <c r="M317" s="36">
        <v>2</v>
      </c>
      <c r="N317" s="4" t="s">
        <v>312</v>
      </c>
      <c r="P317" s="52">
        <v>200</v>
      </c>
      <c r="Q317" s="53">
        <v>100</v>
      </c>
      <c r="R317" s="4"/>
      <c r="S317" s="4"/>
    </row>
    <row r="318" spans="1:19" x14ac:dyDescent="0.25">
      <c r="A318" s="2" t="s">
        <v>704</v>
      </c>
      <c r="B318" s="7" t="s">
        <v>80</v>
      </c>
      <c r="C318" s="6" t="s">
        <v>302</v>
      </c>
      <c r="D318" s="3" t="s">
        <v>709</v>
      </c>
      <c r="E318" s="36">
        <f t="shared" si="16"/>
        <v>3</v>
      </c>
      <c r="F318" s="35">
        <f t="shared" si="19"/>
        <v>2</v>
      </c>
      <c r="G318" s="4" t="str">
        <f t="shared" si="17"/>
        <v/>
      </c>
      <c r="H318" s="4"/>
      <c r="I318" s="62">
        <f>IFERROR(IF(AND(P318&gt;Q318,P318=200),3,IF(OR(P318&gt;=300,Q318&gt;=300),"IT",_xlfn.XLOOKUP(MAX(P318:Q318),codetabel!$A:$A,codetabel!E:E))),"")</f>
        <v>3</v>
      </c>
      <c r="J318" s="33"/>
      <c r="K318" s="41" t="str">
        <f t="shared" si="18"/>
        <v xml:space="preserve"> </v>
      </c>
      <c r="L318" s="41"/>
      <c r="M318" s="36">
        <v>2</v>
      </c>
      <c r="N318" s="4" t="s">
        <v>312</v>
      </c>
      <c r="P318" s="52">
        <v>50</v>
      </c>
      <c r="Q318" s="53">
        <v>100</v>
      </c>
      <c r="R318" s="4"/>
      <c r="S318" s="4"/>
    </row>
    <row r="319" spans="1:19" x14ac:dyDescent="0.25">
      <c r="A319" s="2" t="s">
        <v>704</v>
      </c>
      <c r="B319" s="7" t="s">
        <v>80</v>
      </c>
      <c r="C319" s="6" t="s">
        <v>710</v>
      </c>
      <c r="D319" s="3" t="s">
        <v>1309</v>
      </c>
      <c r="E319" s="36">
        <f t="shared" si="16"/>
        <v>4</v>
      </c>
      <c r="F319" s="35">
        <f t="shared" si="19"/>
        <v>3</v>
      </c>
      <c r="G319" s="4" t="str">
        <f t="shared" si="17"/>
        <v/>
      </c>
      <c r="H319" s="4"/>
      <c r="I319" s="62">
        <f>IFERROR(IF(AND(P319&gt;Q319,P319=200),3,IF(OR(P319&gt;=300,Q319&gt;=300),"IT",_xlfn.XLOOKUP(MAX(P319:Q319),codetabel!$A:$A,codetabel!E:E))),"")</f>
        <v>4</v>
      </c>
      <c r="J319" s="33"/>
      <c r="K319" s="41" t="str">
        <f t="shared" si="18"/>
        <v xml:space="preserve"> </v>
      </c>
      <c r="L319" s="41"/>
      <c r="M319" s="36">
        <v>3</v>
      </c>
      <c r="N319" s="4" t="s">
        <v>312</v>
      </c>
      <c r="P319" s="52">
        <v>100</v>
      </c>
      <c r="Q319" s="53">
        <v>200</v>
      </c>
      <c r="R319" s="4"/>
      <c r="S319" s="4"/>
    </row>
    <row r="320" spans="1:19" x14ac:dyDescent="0.25">
      <c r="A320" s="2" t="s">
        <v>704</v>
      </c>
      <c r="B320" s="7" t="s">
        <v>80</v>
      </c>
      <c r="C320" s="6" t="s">
        <v>711</v>
      </c>
      <c r="D320" s="3" t="s">
        <v>1310</v>
      </c>
      <c r="E320" s="36" t="str">
        <f t="shared" si="16"/>
        <v>IT</v>
      </c>
      <c r="F320" s="35">
        <f t="shared" si="19"/>
        <v>3</v>
      </c>
      <c r="G320" s="4" t="str">
        <f t="shared" si="17"/>
        <v>GPP</v>
      </c>
      <c r="H320" s="4"/>
      <c r="I320" s="62" t="str">
        <f>IFERROR(IF(AND(P320&gt;Q320,P320=200),3,IF(OR(P320&gt;=300,Q320&gt;=300),"IT",_xlfn.XLOOKUP(MAX(P320:Q320),codetabel!$A:$A,codetabel!E:E))),"")</f>
        <v>IT</v>
      </c>
      <c r="J320" s="33"/>
      <c r="K320" s="41" t="str">
        <f t="shared" si="18"/>
        <v xml:space="preserve"> </v>
      </c>
      <c r="L320" s="41"/>
      <c r="M320" s="36">
        <v>3</v>
      </c>
      <c r="N320" s="4" t="s">
        <v>312</v>
      </c>
      <c r="P320" s="52">
        <v>200</v>
      </c>
      <c r="Q320" s="53">
        <v>300</v>
      </c>
      <c r="R320" s="4" t="s">
        <v>303</v>
      </c>
      <c r="S320" s="4"/>
    </row>
    <row r="321" spans="1:19" x14ac:dyDescent="0.25">
      <c r="A321" s="2" t="s">
        <v>712</v>
      </c>
      <c r="B321" s="7" t="s">
        <v>582</v>
      </c>
      <c r="C321" s="6" t="s">
        <v>308</v>
      </c>
      <c r="D321" s="3" t="s">
        <v>1225</v>
      </c>
      <c r="E321" s="36" t="str">
        <f t="shared" si="16"/>
        <v/>
      </c>
      <c r="F321" s="35" t="str">
        <f t="shared" si="19"/>
        <v/>
      </c>
      <c r="G321" s="4" t="str">
        <f t="shared" si="17"/>
        <v/>
      </c>
      <c r="H321" s="4"/>
      <c r="I321" s="62" t="str">
        <f>IFERROR(IF(AND(P321&gt;Q321,P321=200),3,IF(OR(P321&gt;=300,Q321&gt;=300),"IT",_xlfn.XLOOKUP(MAX(P321:Q321),codetabel!$A:$A,codetabel!E:E))),"")</f>
        <v/>
      </c>
      <c r="J321" s="33"/>
      <c r="K321" s="41" t="str">
        <f t="shared" si="18"/>
        <v/>
      </c>
      <c r="L321" s="41"/>
      <c r="M321" s="36"/>
      <c r="N321" s="4"/>
      <c r="P321" s="52"/>
      <c r="Q321" s="53"/>
      <c r="R321" s="4"/>
      <c r="S321" s="4"/>
    </row>
    <row r="322" spans="1:19" x14ac:dyDescent="0.25">
      <c r="A322" s="2" t="s">
        <v>712</v>
      </c>
      <c r="B322" s="7" t="s">
        <v>582</v>
      </c>
      <c r="C322" s="6" t="s">
        <v>308</v>
      </c>
      <c r="D322" s="3" t="s">
        <v>713</v>
      </c>
      <c r="E322" s="36" t="str">
        <f t="shared" si="16"/>
        <v/>
      </c>
      <c r="F322" s="35" t="str">
        <f t="shared" si="19"/>
        <v/>
      </c>
      <c r="G322" s="4" t="str">
        <f t="shared" si="17"/>
        <v/>
      </c>
      <c r="H322" s="4"/>
      <c r="I322" s="62" t="str">
        <f>IFERROR(IF(AND(P322&gt;Q322,P322=200),3,IF(OR(P322&gt;=300,Q322&gt;=300),"IT",_xlfn.XLOOKUP(MAX(P322:Q322),codetabel!$A:$A,codetabel!E:E))),"")</f>
        <v/>
      </c>
      <c r="J322" s="33"/>
      <c r="K322" s="41" t="str">
        <f t="shared" si="18"/>
        <v/>
      </c>
      <c r="L322" s="41"/>
      <c r="M322" s="36"/>
      <c r="N322" s="4"/>
      <c r="P322" s="52"/>
      <c r="Q322" s="53"/>
      <c r="R322" s="4"/>
      <c r="S322" s="4"/>
    </row>
    <row r="323" spans="1:19" x14ac:dyDescent="0.25">
      <c r="A323" s="2" t="s">
        <v>714</v>
      </c>
      <c r="B323" s="7" t="s">
        <v>81</v>
      </c>
      <c r="C323" s="6" t="s">
        <v>314</v>
      </c>
      <c r="D323" s="3" t="s">
        <v>715</v>
      </c>
      <c r="E323" s="36" t="str">
        <f t="shared" si="16"/>
        <v/>
      </c>
      <c r="F323" s="35" t="str">
        <f t="shared" si="19"/>
        <v/>
      </c>
      <c r="G323" s="4" t="str">
        <f t="shared" si="17"/>
        <v/>
      </c>
      <c r="H323" s="4"/>
      <c r="I323" s="62" t="str">
        <f>IFERROR(IF(AND(P323&gt;Q323,P323=200),3,IF(OR(P323&gt;=300,Q323&gt;=300),"IT",_xlfn.XLOOKUP(MAX(P323:Q323),codetabel!$A:$A,codetabel!E:E))),"")</f>
        <v/>
      </c>
      <c r="J323" s="33"/>
      <c r="K323" s="41" t="str">
        <f t="shared" si="18"/>
        <v/>
      </c>
      <c r="L323" s="41"/>
      <c r="M323" s="36"/>
      <c r="N323" s="4"/>
      <c r="P323" s="52"/>
      <c r="Q323" s="53"/>
      <c r="R323" s="4"/>
      <c r="S323" s="4"/>
    </row>
    <row r="324" spans="1:19" x14ac:dyDescent="0.25">
      <c r="A324" s="2" t="s">
        <v>714</v>
      </c>
      <c r="B324" s="7" t="s">
        <v>81</v>
      </c>
      <c r="C324" s="6" t="s">
        <v>316</v>
      </c>
      <c r="D324" s="3" t="s">
        <v>622</v>
      </c>
      <c r="E324" s="36" t="str">
        <f t="shared" ref="E324:E387" si="20">IF(Q324="","",IF(Q324&lt;=10,"FM",IF(Q324&lt;=30,1,IF(Q324&lt;=50,2,IF(Q324&lt;=100,3,IF(Q324&lt;=200,4,IF(Q324&gt;=300,"IT","")))))))</f>
        <v>IT</v>
      </c>
      <c r="F324" s="35" t="str">
        <f t="shared" si="19"/>
        <v>IT</v>
      </c>
      <c r="G324" s="4" t="str">
        <f t="shared" ref="G324:G387" si="21">IF(R324="Z","GPP","")</f>
        <v/>
      </c>
      <c r="H324" s="4" t="s">
        <v>1237</v>
      </c>
      <c r="I324" s="62" t="str">
        <f>IFERROR(IF(AND(P324&gt;Q324,P324=200),3,IF(OR(P324&gt;=300,Q324&gt;=300),"IT",_xlfn.XLOOKUP(MAX(P324:Q324),codetabel!$A:$A,codetabel!E:E))),"")</f>
        <v>IT</v>
      </c>
      <c r="J324" s="33"/>
      <c r="K324" s="41" t="str">
        <f t="shared" ref="K324:K387" si="22">IF(F324="","",IF(AND(F324="FM",OR(E324="FM",E324=1)),"JA"," "))</f>
        <v xml:space="preserve"> </v>
      </c>
      <c r="L324" s="41"/>
      <c r="M324" s="36">
        <v>2</v>
      </c>
      <c r="N324" s="4" t="s">
        <v>312</v>
      </c>
      <c r="P324" s="52">
        <v>700</v>
      </c>
      <c r="Q324" s="53">
        <v>700</v>
      </c>
      <c r="R324" s="4"/>
      <c r="S324" s="4" t="s">
        <v>1237</v>
      </c>
    </row>
    <row r="325" spans="1:19" x14ac:dyDescent="0.25">
      <c r="A325" s="2" t="s">
        <v>714</v>
      </c>
      <c r="B325" s="7" t="s">
        <v>81</v>
      </c>
      <c r="C325" s="6" t="s">
        <v>318</v>
      </c>
      <c r="D325" s="3" t="s">
        <v>623</v>
      </c>
      <c r="E325" s="36" t="str">
        <f t="shared" si="20"/>
        <v>IT</v>
      </c>
      <c r="F325" s="35" t="str">
        <f t="shared" ref="F325:F388" si="23">IF(P325="","",IF(P325&lt;=10,"FM",IF(P325&lt;=30,1,IF(P325&lt;=50,2,IF(P325&lt;=100,3,IF(P325&lt;=200,3,IF(P325&gt;=300,"IT","")))))))</f>
        <v>IT</v>
      </c>
      <c r="G325" s="4" t="str">
        <f t="shared" si="21"/>
        <v>GPP</v>
      </c>
      <c r="H325" s="4" t="s">
        <v>1237</v>
      </c>
      <c r="I325" s="62" t="str">
        <f>IFERROR(IF(AND(P325&gt;Q325,P325=200),3,IF(OR(P325&gt;=300,Q325&gt;=300),"IT",_xlfn.XLOOKUP(MAX(P325:Q325),codetabel!$A:$A,codetabel!E:E))),"")</f>
        <v>IT</v>
      </c>
      <c r="J325" s="33"/>
      <c r="K325" s="41" t="str">
        <f t="shared" si="22"/>
        <v xml:space="preserve"> </v>
      </c>
      <c r="L325" s="41"/>
      <c r="M325" s="36">
        <v>3</v>
      </c>
      <c r="N325" s="4" t="s">
        <v>312</v>
      </c>
      <c r="P325" s="52">
        <v>1500</v>
      </c>
      <c r="Q325" s="53">
        <v>1500</v>
      </c>
      <c r="R325" s="4" t="s">
        <v>303</v>
      </c>
      <c r="S325" s="4" t="s">
        <v>1237</v>
      </c>
    </row>
    <row r="326" spans="1:19" x14ac:dyDescent="0.25">
      <c r="A326" s="2" t="s">
        <v>716</v>
      </c>
      <c r="B326" s="7" t="s">
        <v>82</v>
      </c>
      <c r="C326" s="6" t="s">
        <v>314</v>
      </c>
      <c r="D326" s="3" t="s">
        <v>717</v>
      </c>
      <c r="E326" s="36" t="str">
        <f t="shared" si="20"/>
        <v/>
      </c>
      <c r="F326" s="35" t="str">
        <f t="shared" si="23"/>
        <v/>
      </c>
      <c r="G326" s="4" t="str">
        <f t="shared" si="21"/>
        <v/>
      </c>
      <c r="H326" s="4"/>
      <c r="I326" s="62" t="str">
        <f>IFERROR(IF(AND(P326&gt;Q326,P326=200),3,IF(OR(P326&gt;=300,Q326&gt;=300),"IT",_xlfn.XLOOKUP(MAX(P326:Q326),codetabel!$A:$A,codetabel!E:E))),"")</f>
        <v/>
      </c>
      <c r="J326" s="33"/>
      <c r="K326" s="41" t="str">
        <f t="shared" si="22"/>
        <v/>
      </c>
      <c r="L326" s="41"/>
      <c r="M326" s="36"/>
      <c r="N326" s="4"/>
      <c r="P326" s="52"/>
      <c r="Q326" s="53"/>
      <c r="R326" s="4"/>
      <c r="S326" s="4"/>
    </row>
    <row r="327" spans="1:19" x14ac:dyDescent="0.25">
      <c r="A327" s="2" t="s">
        <v>716</v>
      </c>
      <c r="B327" s="7" t="s">
        <v>82</v>
      </c>
      <c r="C327" s="6" t="s">
        <v>316</v>
      </c>
      <c r="D327" s="3" t="s">
        <v>718</v>
      </c>
      <c r="E327" s="36" t="str">
        <f t="shared" si="20"/>
        <v>IT</v>
      </c>
      <c r="F327" s="35">
        <f t="shared" si="23"/>
        <v>1</v>
      </c>
      <c r="G327" s="4" t="str">
        <f t="shared" si="21"/>
        <v/>
      </c>
      <c r="H327" s="4"/>
      <c r="I327" s="62" t="str">
        <f>IFERROR(IF(AND(P327&gt;Q327,P327=200),3,IF(OR(P327&gt;=300,Q327&gt;=300),"IT",_xlfn.XLOOKUP(MAX(P327:Q327),codetabel!$A:$A,codetabel!E:E))),"")</f>
        <v>IT</v>
      </c>
      <c r="J327" s="33"/>
      <c r="K327" s="41" t="str">
        <f t="shared" si="22"/>
        <v xml:space="preserve"> </v>
      </c>
      <c r="L327" s="41"/>
      <c r="M327" s="36">
        <v>2</v>
      </c>
      <c r="N327" s="4" t="s">
        <v>312</v>
      </c>
      <c r="P327" s="52">
        <v>30</v>
      </c>
      <c r="Q327" s="53">
        <v>500</v>
      </c>
      <c r="R327" s="4"/>
      <c r="S327" s="4"/>
    </row>
    <row r="328" spans="1:19" x14ac:dyDescent="0.25">
      <c r="A328" s="2" t="s">
        <v>716</v>
      </c>
      <c r="B328" s="7" t="s">
        <v>82</v>
      </c>
      <c r="C328" s="6" t="s">
        <v>318</v>
      </c>
      <c r="D328" s="3" t="s">
        <v>719</v>
      </c>
      <c r="E328" s="36" t="str">
        <f t="shared" si="20"/>
        <v>IT</v>
      </c>
      <c r="F328" s="35">
        <f t="shared" si="23"/>
        <v>2</v>
      </c>
      <c r="G328" s="4" t="str">
        <f t="shared" si="21"/>
        <v>GPP</v>
      </c>
      <c r="H328" s="4" t="s">
        <v>1237</v>
      </c>
      <c r="I328" s="62" t="str">
        <f>IFERROR(IF(AND(P328&gt;Q328,P328=200),3,IF(OR(P328&gt;=300,Q328&gt;=300),"IT",_xlfn.XLOOKUP(MAX(P328:Q328),codetabel!$A:$A,codetabel!E:E))),"")</f>
        <v>IT</v>
      </c>
      <c r="J328" s="33"/>
      <c r="K328" s="41" t="str">
        <f t="shared" si="22"/>
        <v xml:space="preserve"> </v>
      </c>
      <c r="L328" s="41"/>
      <c r="M328" s="36">
        <v>3</v>
      </c>
      <c r="N328" s="4" t="s">
        <v>312</v>
      </c>
      <c r="P328" s="52">
        <v>50</v>
      </c>
      <c r="Q328" s="53">
        <v>1000</v>
      </c>
      <c r="R328" s="4" t="s">
        <v>303</v>
      </c>
      <c r="S328" s="4" t="s">
        <v>1237</v>
      </c>
    </row>
    <row r="329" spans="1:19" x14ac:dyDescent="0.25">
      <c r="A329" s="2" t="s">
        <v>720</v>
      </c>
      <c r="B329" s="7" t="s">
        <v>618</v>
      </c>
      <c r="C329" s="6" t="s">
        <v>314</v>
      </c>
      <c r="D329" s="3" t="s">
        <v>721</v>
      </c>
      <c r="E329" s="36" t="str">
        <f t="shared" si="20"/>
        <v/>
      </c>
      <c r="F329" s="35" t="str">
        <f t="shared" si="23"/>
        <v/>
      </c>
      <c r="G329" s="4" t="str">
        <f t="shared" si="21"/>
        <v/>
      </c>
      <c r="H329" s="4"/>
      <c r="I329" s="62" t="str">
        <f>IFERROR(IF(AND(P329&gt;Q329,P329=200),3,IF(OR(P329&gt;=300,Q329&gt;=300),"IT",_xlfn.XLOOKUP(MAX(P329:Q329),codetabel!$A:$A,codetabel!E:E))),"")</f>
        <v/>
      </c>
      <c r="J329" s="33"/>
      <c r="K329" s="41" t="str">
        <f t="shared" si="22"/>
        <v/>
      </c>
      <c r="L329" s="41"/>
      <c r="M329" s="36"/>
      <c r="N329" s="4"/>
      <c r="P329" s="52"/>
      <c r="Q329" s="53"/>
      <c r="R329" s="4"/>
      <c r="S329" s="4"/>
    </row>
    <row r="330" spans="1:19" x14ac:dyDescent="0.25">
      <c r="A330" s="2" t="s">
        <v>720</v>
      </c>
      <c r="B330" s="7" t="s">
        <v>618</v>
      </c>
      <c r="C330" s="6" t="s">
        <v>316</v>
      </c>
      <c r="D330" s="3" t="s">
        <v>718</v>
      </c>
      <c r="E330" s="36" t="str">
        <f t="shared" si="20"/>
        <v>IT</v>
      </c>
      <c r="F330" s="35">
        <f t="shared" si="23"/>
        <v>1</v>
      </c>
      <c r="G330" s="4" t="str">
        <f t="shared" si="21"/>
        <v/>
      </c>
      <c r="H330" s="4"/>
      <c r="I330" s="62" t="str">
        <f>IFERROR(IF(AND(P330&gt;Q330,P330=200),3,IF(OR(P330&gt;=300,Q330&gt;=300),"IT",_xlfn.XLOOKUP(MAX(P330:Q330),codetabel!$A:$A,codetabel!E:E))),"")</f>
        <v>IT</v>
      </c>
      <c r="J330" s="33"/>
      <c r="K330" s="41" t="str">
        <f t="shared" si="22"/>
        <v xml:space="preserve"> </v>
      </c>
      <c r="L330" s="41"/>
      <c r="M330" s="36">
        <v>2</v>
      </c>
      <c r="N330" s="4" t="s">
        <v>312</v>
      </c>
      <c r="P330" s="52">
        <v>30</v>
      </c>
      <c r="Q330" s="53">
        <v>300</v>
      </c>
      <c r="R330" s="4"/>
      <c r="S330" s="4"/>
    </row>
    <row r="331" spans="1:19" x14ac:dyDescent="0.25">
      <c r="A331" s="2" t="s">
        <v>720</v>
      </c>
      <c r="B331" s="7" t="s">
        <v>618</v>
      </c>
      <c r="C331" s="6" t="s">
        <v>318</v>
      </c>
      <c r="D331" s="3" t="s">
        <v>719</v>
      </c>
      <c r="E331" s="36" t="str">
        <f t="shared" si="20"/>
        <v>IT</v>
      </c>
      <c r="F331" s="35">
        <f t="shared" si="23"/>
        <v>2</v>
      </c>
      <c r="G331" s="4" t="str">
        <f t="shared" si="21"/>
        <v>GPP</v>
      </c>
      <c r="H331" s="4" t="s">
        <v>1237</v>
      </c>
      <c r="I331" s="62" t="str">
        <f>IFERROR(IF(AND(P331&gt;Q331,P331=200),3,IF(OR(P331&gt;=300,Q331&gt;=300),"IT",_xlfn.XLOOKUP(MAX(P331:Q331),codetabel!$A:$A,codetabel!E:E))),"")</f>
        <v>IT</v>
      </c>
      <c r="J331" s="33"/>
      <c r="K331" s="41" t="str">
        <f t="shared" si="22"/>
        <v xml:space="preserve"> </v>
      </c>
      <c r="L331" s="41"/>
      <c r="M331" s="36">
        <v>3</v>
      </c>
      <c r="N331" s="4" t="s">
        <v>312</v>
      </c>
      <c r="P331" s="52">
        <v>50</v>
      </c>
      <c r="Q331" s="53">
        <v>700</v>
      </c>
      <c r="R331" s="4" t="s">
        <v>303</v>
      </c>
      <c r="S331" s="4" t="s">
        <v>1237</v>
      </c>
    </row>
    <row r="332" spans="1:19" x14ac:dyDescent="0.25">
      <c r="A332" s="2" t="s">
        <v>722</v>
      </c>
      <c r="B332" s="7" t="s">
        <v>85</v>
      </c>
      <c r="C332" s="6" t="s">
        <v>596</v>
      </c>
      <c r="D332" s="3" t="s">
        <v>723</v>
      </c>
      <c r="E332" s="36" t="str">
        <f t="shared" si="20"/>
        <v/>
      </c>
      <c r="F332" s="35" t="str">
        <f t="shared" si="23"/>
        <v/>
      </c>
      <c r="G332" s="4" t="str">
        <f t="shared" si="21"/>
        <v/>
      </c>
      <c r="H332" s="4"/>
      <c r="I332" s="62" t="str">
        <f>IFERROR(IF(AND(P332&gt;Q332,P332=200),3,IF(OR(P332&gt;=300,Q332&gt;=300),"IT",_xlfn.XLOOKUP(MAX(P332:Q332),codetabel!$A:$A,codetabel!E:E))),"")</f>
        <v/>
      </c>
      <c r="J332" s="33"/>
      <c r="K332" s="41" t="str">
        <f t="shared" si="22"/>
        <v/>
      </c>
      <c r="L332" s="41"/>
      <c r="M332" s="36"/>
      <c r="N332" s="4"/>
      <c r="P332" s="52"/>
      <c r="Q332" s="53"/>
      <c r="R332" s="4"/>
      <c r="S332" s="4"/>
    </row>
    <row r="333" spans="1:19" x14ac:dyDescent="0.25">
      <c r="A333" s="2" t="s">
        <v>722</v>
      </c>
      <c r="B333" s="7" t="s">
        <v>85</v>
      </c>
      <c r="C333" s="6" t="s">
        <v>598</v>
      </c>
      <c r="D333" s="3" t="s">
        <v>622</v>
      </c>
      <c r="E333" s="36" t="str">
        <f t="shared" si="20"/>
        <v>IT</v>
      </c>
      <c r="F333" s="35">
        <f t="shared" si="23"/>
        <v>3</v>
      </c>
      <c r="G333" s="4" t="str">
        <f t="shared" si="21"/>
        <v/>
      </c>
      <c r="H333" s="4" t="s">
        <v>1237</v>
      </c>
      <c r="I333" s="62" t="str">
        <f>IFERROR(IF(AND(P333&gt;Q333,P333=200),3,IF(OR(P333&gt;=300,Q333&gt;=300),"IT",_xlfn.XLOOKUP(MAX(P333:Q333),codetabel!$A:$A,codetabel!E:E))),"")</f>
        <v>IT</v>
      </c>
      <c r="J333" s="33"/>
      <c r="K333" s="41" t="str">
        <f t="shared" si="22"/>
        <v xml:space="preserve"> </v>
      </c>
      <c r="L333" s="41"/>
      <c r="M333" s="36">
        <v>1</v>
      </c>
      <c r="N333" s="4" t="s">
        <v>312</v>
      </c>
      <c r="P333" s="52">
        <v>100</v>
      </c>
      <c r="Q333" s="53">
        <v>300</v>
      </c>
      <c r="R333" s="4"/>
      <c r="S333" s="4" t="s">
        <v>1237</v>
      </c>
    </row>
    <row r="334" spans="1:19" x14ac:dyDescent="0.25">
      <c r="A334" s="2" t="s">
        <v>722</v>
      </c>
      <c r="B334" s="7" t="s">
        <v>85</v>
      </c>
      <c r="C334" s="6" t="s">
        <v>599</v>
      </c>
      <c r="D334" s="3" t="s">
        <v>623</v>
      </c>
      <c r="E334" s="36" t="str">
        <f t="shared" si="20"/>
        <v>IT</v>
      </c>
      <c r="F334" s="35">
        <f t="shared" si="23"/>
        <v>3</v>
      </c>
      <c r="G334" s="4" t="str">
        <f t="shared" si="21"/>
        <v>GPP</v>
      </c>
      <c r="H334" s="4" t="s">
        <v>1237</v>
      </c>
      <c r="I334" s="62" t="str">
        <f>IFERROR(IF(AND(P334&gt;Q334,P334=200),3,IF(OR(P334&gt;=300,Q334&gt;=300),"IT",_xlfn.XLOOKUP(MAX(P334:Q334),codetabel!$A:$A,codetabel!E:E))),"")</f>
        <v>IT</v>
      </c>
      <c r="J334" s="33"/>
      <c r="K334" s="41" t="str">
        <f t="shared" si="22"/>
        <v xml:space="preserve"> </v>
      </c>
      <c r="L334" s="41"/>
      <c r="M334" s="36">
        <v>2</v>
      </c>
      <c r="N334" s="4" t="s">
        <v>312</v>
      </c>
      <c r="P334" s="52">
        <v>200</v>
      </c>
      <c r="Q334" s="53">
        <v>700</v>
      </c>
      <c r="R334" s="4" t="s">
        <v>303</v>
      </c>
      <c r="S334" s="4" t="s">
        <v>1237</v>
      </c>
    </row>
    <row r="335" spans="1:19" x14ac:dyDescent="0.25">
      <c r="A335" s="2" t="s">
        <v>722</v>
      </c>
      <c r="B335" s="7" t="s">
        <v>85</v>
      </c>
      <c r="C335" s="6" t="s">
        <v>600</v>
      </c>
      <c r="D335" s="3" t="s">
        <v>724</v>
      </c>
      <c r="E335" s="36" t="str">
        <f t="shared" si="20"/>
        <v/>
      </c>
      <c r="F335" s="35" t="str">
        <f t="shared" si="23"/>
        <v/>
      </c>
      <c r="G335" s="4" t="str">
        <f t="shared" si="21"/>
        <v/>
      </c>
      <c r="H335" s="4"/>
      <c r="I335" s="62" t="str">
        <f>IFERROR(IF(AND(P335&gt;Q335,P335=200),3,IF(OR(P335&gt;=300,Q335&gt;=300),"IT",_xlfn.XLOOKUP(MAX(P335:Q335),codetabel!$A:$A,codetabel!E:E))),"")</f>
        <v/>
      </c>
      <c r="J335" s="33"/>
      <c r="K335" s="41" t="str">
        <f t="shared" si="22"/>
        <v/>
      </c>
      <c r="L335" s="41"/>
      <c r="M335" s="36"/>
      <c r="N335" s="4"/>
      <c r="P335" s="52"/>
      <c r="Q335" s="53"/>
      <c r="R335" s="4"/>
      <c r="S335" s="4"/>
    </row>
    <row r="336" spans="1:19" x14ac:dyDescent="0.25">
      <c r="A336" s="2" t="s">
        <v>722</v>
      </c>
      <c r="B336" s="7" t="s">
        <v>85</v>
      </c>
      <c r="C336" s="6" t="s">
        <v>602</v>
      </c>
      <c r="D336" s="3" t="s">
        <v>718</v>
      </c>
      <c r="E336" s="36" t="str">
        <f t="shared" si="20"/>
        <v>IT</v>
      </c>
      <c r="F336" s="35">
        <f t="shared" si="23"/>
        <v>2</v>
      </c>
      <c r="G336" s="4" t="str">
        <f t="shared" si="21"/>
        <v/>
      </c>
      <c r="H336" s="4" t="s">
        <v>1237</v>
      </c>
      <c r="I336" s="62" t="str">
        <f>IFERROR(IF(AND(P336&gt;Q336,P336=200),3,IF(OR(P336&gt;=300,Q336&gt;=300),"IT",_xlfn.XLOOKUP(MAX(P336:Q336),codetabel!$A:$A,codetabel!E:E))),"")</f>
        <v>IT</v>
      </c>
      <c r="J336" s="33"/>
      <c r="K336" s="41" t="str">
        <f t="shared" si="22"/>
        <v xml:space="preserve"> </v>
      </c>
      <c r="L336" s="41"/>
      <c r="M336" s="36">
        <v>2</v>
      </c>
      <c r="N336" s="4" t="s">
        <v>312</v>
      </c>
      <c r="P336" s="52">
        <v>50</v>
      </c>
      <c r="Q336" s="53">
        <v>500</v>
      </c>
      <c r="R336" s="4"/>
      <c r="S336" s="4" t="s">
        <v>1237</v>
      </c>
    </row>
    <row r="337" spans="1:19" x14ac:dyDescent="0.25">
      <c r="A337" s="2" t="s">
        <v>722</v>
      </c>
      <c r="B337" s="7" t="s">
        <v>85</v>
      </c>
      <c r="C337" s="6" t="s">
        <v>604</v>
      </c>
      <c r="D337" s="3" t="s">
        <v>719</v>
      </c>
      <c r="E337" s="36" t="str">
        <f t="shared" si="20"/>
        <v>IT</v>
      </c>
      <c r="F337" s="35">
        <f t="shared" si="23"/>
        <v>3</v>
      </c>
      <c r="G337" s="4" t="str">
        <f t="shared" si="21"/>
        <v>GPP</v>
      </c>
      <c r="H337" s="4" t="s">
        <v>1237</v>
      </c>
      <c r="I337" s="62" t="str">
        <f>IFERROR(IF(AND(P337&gt;Q337,P337=200),3,IF(OR(P337&gt;=300,Q337&gt;=300),"IT",_xlfn.XLOOKUP(MAX(P337:Q337),codetabel!$A:$A,codetabel!E:E))),"")</f>
        <v>IT</v>
      </c>
      <c r="J337" s="33"/>
      <c r="K337" s="41" t="str">
        <f t="shared" si="22"/>
        <v xml:space="preserve"> </v>
      </c>
      <c r="L337" s="41"/>
      <c r="M337" s="36">
        <v>3</v>
      </c>
      <c r="N337" s="4" t="s">
        <v>312</v>
      </c>
      <c r="P337" s="52">
        <v>200</v>
      </c>
      <c r="Q337" s="53">
        <v>1000</v>
      </c>
      <c r="R337" s="4" t="s">
        <v>303</v>
      </c>
      <c r="S337" s="4" t="s">
        <v>1237</v>
      </c>
    </row>
    <row r="338" spans="1:19" x14ac:dyDescent="0.25">
      <c r="A338" s="2" t="s">
        <v>725</v>
      </c>
      <c r="B338" s="7" t="s">
        <v>83</v>
      </c>
      <c r="C338" s="6" t="s">
        <v>314</v>
      </c>
      <c r="D338" s="3" t="s">
        <v>726</v>
      </c>
      <c r="E338" s="36" t="str">
        <f t="shared" si="20"/>
        <v/>
      </c>
      <c r="F338" s="35" t="str">
        <f t="shared" si="23"/>
        <v/>
      </c>
      <c r="G338" s="4" t="str">
        <f t="shared" si="21"/>
        <v/>
      </c>
      <c r="H338" s="4"/>
      <c r="I338" s="62" t="str">
        <f>IFERROR(IF(AND(P338&gt;Q338,P338=200),3,IF(OR(P338&gt;=300,Q338&gt;=300),"IT",_xlfn.XLOOKUP(MAX(P338:Q338),codetabel!$A:$A,codetabel!E:E))),"")</f>
        <v/>
      </c>
      <c r="J338" s="33"/>
      <c r="K338" s="41" t="str">
        <f t="shared" si="22"/>
        <v/>
      </c>
      <c r="L338" s="41"/>
      <c r="M338" s="36"/>
      <c r="N338" s="4"/>
      <c r="P338" s="52"/>
      <c r="Q338" s="53"/>
      <c r="R338" s="4"/>
      <c r="S338" s="4"/>
    </row>
    <row r="339" spans="1:19" x14ac:dyDescent="0.25">
      <c r="A339" s="2" t="s">
        <v>725</v>
      </c>
      <c r="B339" s="7" t="s">
        <v>83</v>
      </c>
      <c r="C339" s="6" t="s">
        <v>316</v>
      </c>
      <c r="D339" s="3" t="s">
        <v>727</v>
      </c>
      <c r="E339" s="36" t="str">
        <f t="shared" si="20"/>
        <v>IT</v>
      </c>
      <c r="F339" s="35">
        <f t="shared" si="23"/>
        <v>3</v>
      </c>
      <c r="G339" s="4" t="str">
        <f t="shared" si="21"/>
        <v/>
      </c>
      <c r="H339" s="4" t="s">
        <v>1237</v>
      </c>
      <c r="I339" s="62" t="str">
        <f>IFERROR(IF(AND(P339&gt;Q339,P339=200),3,IF(OR(P339&gt;=300,Q339&gt;=300),"IT",_xlfn.XLOOKUP(MAX(P339:Q339),codetabel!$A:$A,codetabel!E:E))),"")</f>
        <v>IT</v>
      </c>
      <c r="J339" s="33"/>
      <c r="K339" s="41" t="str">
        <f t="shared" si="22"/>
        <v xml:space="preserve"> </v>
      </c>
      <c r="L339" s="41"/>
      <c r="M339" s="36">
        <v>1</v>
      </c>
      <c r="N339" s="4" t="s">
        <v>312</v>
      </c>
      <c r="P339" s="52">
        <v>100</v>
      </c>
      <c r="Q339" s="53">
        <v>300</v>
      </c>
      <c r="R339" s="4"/>
      <c r="S339" s="4" t="s">
        <v>1237</v>
      </c>
    </row>
    <row r="340" spans="1:19" x14ac:dyDescent="0.25">
      <c r="A340" s="2" t="s">
        <v>725</v>
      </c>
      <c r="B340" s="7" t="s">
        <v>83</v>
      </c>
      <c r="C340" s="6" t="s">
        <v>318</v>
      </c>
      <c r="D340" s="3" t="s">
        <v>728</v>
      </c>
      <c r="E340" s="36" t="str">
        <f t="shared" si="20"/>
        <v>IT</v>
      </c>
      <c r="F340" s="35">
        <f t="shared" si="23"/>
        <v>3</v>
      </c>
      <c r="G340" s="4" t="str">
        <f t="shared" si="21"/>
        <v>GPP</v>
      </c>
      <c r="H340" s="4" t="s">
        <v>1237</v>
      </c>
      <c r="I340" s="62" t="str">
        <f>IFERROR(IF(AND(P340&gt;Q340,P340=200),3,IF(OR(P340&gt;=300,Q340&gt;=300),"IT",_xlfn.XLOOKUP(MAX(P340:Q340),codetabel!$A:$A,codetabel!E:E))),"")</f>
        <v>IT</v>
      </c>
      <c r="J340" s="33"/>
      <c r="K340" s="41" t="str">
        <f t="shared" si="22"/>
        <v xml:space="preserve"> </v>
      </c>
      <c r="L340" s="41"/>
      <c r="M340" s="36">
        <v>2</v>
      </c>
      <c r="N340" s="4" t="s">
        <v>312</v>
      </c>
      <c r="P340" s="52">
        <v>200</v>
      </c>
      <c r="Q340" s="53">
        <v>500</v>
      </c>
      <c r="R340" s="4" t="s">
        <v>303</v>
      </c>
      <c r="S340" s="4" t="s">
        <v>1237</v>
      </c>
    </row>
    <row r="341" spans="1:19" x14ac:dyDescent="0.25">
      <c r="A341" s="2" t="s">
        <v>729</v>
      </c>
      <c r="B341" s="7" t="s">
        <v>84</v>
      </c>
      <c r="C341" s="6" t="s">
        <v>314</v>
      </c>
      <c r="D341" s="3" t="s">
        <v>730</v>
      </c>
      <c r="E341" s="36" t="str">
        <f t="shared" si="20"/>
        <v/>
      </c>
      <c r="F341" s="35" t="str">
        <f t="shared" si="23"/>
        <v/>
      </c>
      <c r="G341" s="4" t="str">
        <f t="shared" si="21"/>
        <v/>
      </c>
      <c r="H341" s="4"/>
      <c r="I341" s="62" t="str">
        <f>IFERROR(IF(AND(P341&gt;Q341,P341=200),3,IF(OR(P341&gt;=300,Q341&gt;=300),"IT",_xlfn.XLOOKUP(MAX(P341:Q341),codetabel!$A:$A,codetabel!E:E))),"")</f>
        <v/>
      </c>
      <c r="J341" s="33"/>
      <c r="K341" s="41" t="str">
        <f t="shared" si="22"/>
        <v/>
      </c>
      <c r="L341" s="41"/>
      <c r="M341" s="36"/>
      <c r="N341" s="4"/>
      <c r="P341" s="52"/>
      <c r="Q341" s="53"/>
      <c r="R341" s="4"/>
      <c r="S341" s="4"/>
    </row>
    <row r="342" spans="1:19" x14ac:dyDescent="0.25">
      <c r="A342" s="2" t="s">
        <v>729</v>
      </c>
      <c r="B342" s="7" t="s">
        <v>84</v>
      </c>
      <c r="C342" s="6" t="s">
        <v>316</v>
      </c>
      <c r="D342" s="3" t="s">
        <v>727</v>
      </c>
      <c r="E342" s="36" t="str">
        <f t="shared" si="20"/>
        <v>IT</v>
      </c>
      <c r="F342" s="35">
        <f t="shared" si="23"/>
        <v>3</v>
      </c>
      <c r="G342" s="4" t="str">
        <f t="shared" si="21"/>
        <v/>
      </c>
      <c r="H342" s="4" t="s">
        <v>1237</v>
      </c>
      <c r="I342" s="62" t="str">
        <f>IFERROR(IF(AND(P342&gt;Q342,P342=200),3,IF(OR(P342&gt;=300,Q342&gt;=300),"IT",_xlfn.XLOOKUP(MAX(P342:Q342),codetabel!$A:$A,codetabel!E:E))),"")</f>
        <v>IT</v>
      </c>
      <c r="J342" s="33"/>
      <c r="K342" s="41" t="str">
        <f t="shared" si="22"/>
        <v xml:space="preserve"> </v>
      </c>
      <c r="L342" s="41"/>
      <c r="M342" s="36">
        <v>1</v>
      </c>
      <c r="N342" s="4" t="s">
        <v>312</v>
      </c>
      <c r="P342" s="52">
        <v>100</v>
      </c>
      <c r="Q342" s="53">
        <v>300</v>
      </c>
      <c r="R342" s="4"/>
      <c r="S342" s="4" t="s">
        <v>1237</v>
      </c>
    </row>
    <row r="343" spans="1:19" x14ac:dyDescent="0.25">
      <c r="A343" s="2" t="s">
        <v>729</v>
      </c>
      <c r="B343" s="7" t="s">
        <v>84</v>
      </c>
      <c r="C343" s="6" t="s">
        <v>318</v>
      </c>
      <c r="D343" s="3" t="s">
        <v>728</v>
      </c>
      <c r="E343" s="36" t="str">
        <f t="shared" si="20"/>
        <v>IT</v>
      </c>
      <c r="F343" s="35">
        <f t="shared" si="23"/>
        <v>3</v>
      </c>
      <c r="G343" s="4" t="str">
        <f t="shared" si="21"/>
        <v>GPP</v>
      </c>
      <c r="H343" s="4" t="s">
        <v>1237</v>
      </c>
      <c r="I343" s="62" t="str">
        <f>IFERROR(IF(AND(P343&gt;Q343,P343=200),3,IF(OR(P343&gt;=300,Q343&gt;=300),"IT",_xlfn.XLOOKUP(MAX(P343:Q343),codetabel!$A:$A,codetabel!E:E))),"")</f>
        <v>IT</v>
      </c>
      <c r="J343" s="33"/>
      <c r="K343" s="41" t="str">
        <f t="shared" si="22"/>
        <v xml:space="preserve"> </v>
      </c>
      <c r="L343" s="41"/>
      <c r="M343" s="36">
        <v>2</v>
      </c>
      <c r="N343" s="4" t="s">
        <v>312</v>
      </c>
      <c r="P343" s="52">
        <v>200</v>
      </c>
      <c r="Q343" s="53">
        <v>500</v>
      </c>
      <c r="R343" s="4" t="s">
        <v>303</v>
      </c>
      <c r="S343" s="4" t="s">
        <v>1237</v>
      </c>
    </row>
    <row r="344" spans="1:19" x14ac:dyDescent="0.25">
      <c r="A344" s="2" t="s">
        <v>731</v>
      </c>
      <c r="B344" s="7" t="s">
        <v>645</v>
      </c>
      <c r="C344" s="6" t="s">
        <v>308</v>
      </c>
      <c r="D344" s="3" t="s">
        <v>1225</v>
      </c>
      <c r="E344" s="36" t="str">
        <f t="shared" si="20"/>
        <v/>
      </c>
      <c r="F344" s="35" t="str">
        <f t="shared" si="23"/>
        <v/>
      </c>
      <c r="G344" s="4" t="str">
        <f t="shared" si="21"/>
        <v/>
      </c>
      <c r="H344" s="4"/>
      <c r="I344" s="62" t="str">
        <f>IFERROR(IF(AND(P344&gt;Q344,P344=200),3,IF(OR(P344&gt;=300,Q344&gt;=300),"IT",_xlfn.XLOOKUP(MAX(P344:Q344),codetabel!$A:$A,codetabel!E:E))),"")</f>
        <v/>
      </c>
      <c r="J344" s="33"/>
      <c r="K344" s="41" t="str">
        <f t="shared" si="22"/>
        <v/>
      </c>
      <c r="L344" s="41"/>
      <c r="M344" s="36"/>
      <c r="N344" s="4"/>
      <c r="P344" s="52"/>
      <c r="Q344" s="53"/>
      <c r="R344" s="4"/>
      <c r="S344" s="4"/>
    </row>
    <row r="345" spans="1:19" ht="21" x14ac:dyDescent="0.25">
      <c r="A345" s="2" t="s">
        <v>731</v>
      </c>
      <c r="B345" s="7" t="s">
        <v>231</v>
      </c>
      <c r="C345" s="6" t="s">
        <v>308</v>
      </c>
      <c r="D345" s="3" t="s">
        <v>229</v>
      </c>
      <c r="E345" s="36" t="str">
        <f t="shared" si="20"/>
        <v/>
      </c>
      <c r="F345" s="35" t="str">
        <f t="shared" si="23"/>
        <v/>
      </c>
      <c r="G345" s="4" t="str">
        <f t="shared" si="21"/>
        <v/>
      </c>
      <c r="H345" s="4"/>
      <c r="I345" s="62" t="str">
        <f>IFERROR(IF(AND(P345&gt;Q345,P345=200),3,IF(OR(P345&gt;=300,Q345&gt;=300),"IT",_xlfn.XLOOKUP(MAX(P345:Q345),codetabel!$A:$A,codetabel!E:E))),"")</f>
        <v/>
      </c>
      <c r="J345" s="33"/>
      <c r="K345" s="41" t="str">
        <f t="shared" si="22"/>
        <v/>
      </c>
      <c r="L345" s="41"/>
      <c r="M345" s="36"/>
      <c r="N345" s="4"/>
      <c r="P345" s="52"/>
      <c r="Q345" s="53"/>
      <c r="R345" s="4"/>
      <c r="S345" s="4"/>
    </row>
    <row r="346" spans="1:19" x14ac:dyDescent="0.25">
      <c r="A346" s="2" t="s">
        <v>732</v>
      </c>
      <c r="B346" s="7" t="s">
        <v>232</v>
      </c>
      <c r="C346" s="6" t="s">
        <v>314</v>
      </c>
      <c r="D346" s="3" t="s">
        <v>230</v>
      </c>
      <c r="E346" s="36" t="str">
        <f t="shared" si="20"/>
        <v/>
      </c>
      <c r="F346" s="35" t="str">
        <f t="shared" si="23"/>
        <v/>
      </c>
      <c r="G346" s="4" t="str">
        <f t="shared" si="21"/>
        <v/>
      </c>
      <c r="H346" s="4"/>
      <c r="I346" s="62" t="str">
        <f>IFERROR(IF(AND(P346&gt;Q346,P346=200),3,IF(OR(P346&gt;=300,Q346&gt;=300),"IT",_xlfn.XLOOKUP(MAX(P346:Q346),codetabel!$A:$A,codetabel!E:E))),"")</f>
        <v/>
      </c>
      <c r="J346" s="33"/>
      <c r="K346" s="41" t="str">
        <f t="shared" si="22"/>
        <v/>
      </c>
      <c r="L346" s="41"/>
      <c r="M346" s="36"/>
      <c r="N346" s="4"/>
      <c r="P346" s="52"/>
      <c r="Q346" s="53"/>
      <c r="R346" s="4"/>
      <c r="S346" s="4"/>
    </row>
    <row r="347" spans="1:19" x14ac:dyDescent="0.25">
      <c r="A347" s="2" t="s">
        <v>732</v>
      </c>
      <c r="B347" s="7" t="s">
        <v>232</v>
      </c>
      <c r="C347" s="6" t="s">
        <v>316</v>
      </c>
      <c r="D347" s="3" t="s">
        <v>733</v>
      </c>
      <c r="E347" s="36">
        <f t="shared" si="20"/>
        <v>3</v>
      </c>
      <c r="F347" s="35">
        <f t="shared" si="23"/>
        <v>1</v>
      </c>
      <c r="G347" s="4" t="str">
        <f t="shared" si="21"/>
        <v/>
      </c>
      <c r="H347" s="4"/>
      <c r="I347" s="62">
        <f>IFERROR(IF(AND(P347&gt;Q347,P347=200),3,IF(OR(P347&gt;=300,Q347&gt;=300),"IT",_xlfn.XLOOKUP(MAX(P347:Q347),codetabel!$A:$A,codetabel!E:E))),"")</f>
        <v>3</v>
      </c>
      <c r="J347" s="33"/>
      <c r="K347" s="41" t="str">
        <f t="shared" si="22"/>
        <v xml:space="preserve"> </v>
      </c>
      <c r="L347" s="41"/>
      <c r="M347" s="36">
        <v>2</v>
      </c>
      <c r="N347" s="4" t="s">
        <v>312</v>
      </c>
      <c r="P347" s="52">
        <v>30</v>
      </c>
      <c r="Q347" s="53">
        <v>100</v>
      </c>
      <c r="R347" s="4"/>
      <c r="S347" s="4"/>
    </row>
    <row r="348" spans="1:19" x14ac:dyDescent="0.25">
      <c r="A348" s="2" t="s">
        <v>732</v>
      </c>
      <c r="B348" s="7" t="s">
        <v>232</v>
      </c>
      <c r="C348" s="6" t="s">
        <v>1132</v>
      </c>
      <c r="D348" s="3" t="s">
        <v>1240</v>
      </c>
      <c r="E348" s="36">
        <f t="shared" si="20"/>
        <v>2</v>
      </c>
      <c r="F348" s="35">
        <f t="shared" si="23"/>
        <v>1</v>
      </c>
      <c r="G348" s="4" t="str">
        <f t="shared" si="21"/>
        <v/>
      </c>
      <c r="H348" s="4"/>
      <c r="I348" s="62">
        <f>IFERROR(IF(AND(P348&gt;Q348,P348=200),3,IF(OR(P348&gt;=300,Q348&gt;=300),"IT",_xlfn.XLOOKUP(MAX(P348:Q348),codetabel!$A:$A,codetabel!E:E))),"")</f>
        <v>2</v>
      </c>
      <c r="J348" s="33"/>
      <c r="K348" s="41" t="str">
        <f t="shared" si="22"/>
        <v xml:space="preserve"> </v>
      </c>
      <c r="L348" s="41"/>
      <c r="M348" s="36">
        <v>1</v>
      </c>
      <c r="N348" s="4" t="s">
        <v>312</v>
      </c>
      <c r="P348" s="52">
        <v>30</v>
      </c>
      <c r="Q348" s="53">
        <v>50</v>
      </c>
      <c r="R348" s="4"/>
      <c r="S348" s="4"/>
    </row>
    <row r="349" spans="1:19" x14ac:dyDescent="0.25">
      <c r="A349" s="2" t="s">
        <v>732</v>
      </c>
      <c r="B349" s="7" t="s">
        <v>232</v>
      </c>
      <c r="C349" s="6" t="s">
        <v>318</v>
      </c>
      <c r="D349" s="3" t="s">
        <v>734</v>
      </c>
      <c r="E349" s="36">
        <f t="shared" si="20"/>
        <v>4</v>
      </c>
      <c r="F349" s="35">
        <f t="shared" si="23"/>
        <v>1</v>
      </c>
      <c r="G349" s="4" t="str">
        <f t="shared" si="21"/>
        <v/>
      </c>
      <c r="H349" s="4"/>
      <c r="I349" s="62">
        <f>IFERROR(IF(AND(P349&gt;Q349,P349=200),3,IF(OR(P349&gt;=300,Q349&gt;=300),"IT",_xlfn.XLOOKUP(MAX(P349:Q349),codetabel!$A:$A,codetabel!E:E))),"")</f>
        <v>4</v>
      </c>
      <c r="J349" s="33"/>
      <c r="K349" s="41" t="str">
        <f t="shared" si="22"/>
        <v xml:space="preserve"> </v>
      </c>
      <c r="L349" s="41"/>
      <c r="M349" s="36">
        <v>2</v>
      </c>
      <c r="N349" s="4" t="s">
        <v>312</v>
      </c>
      <c r="P349" s="52">
        <v>30</v>
      </c>
      <c r="Q349" s="53">
        <v>200</v>
      </c>
      <c r="R349" s="4"/>
      <c r="S349" s="4"/>
    </row>
    <row r="350" spans="1:19" x14ac:dyDescent="0.25">
      <c r="A350" s="2" t="s">
        <v>732</v>
      </c>
      <c r="B350" s="7" t="s">
        <v>232</v>
      </c>
      <c r="C350" s="6" t="s">
        <v>320</v>
      </c>
      <c r="D350" s="3" t="s">
        <v>735</v>
      </c>
      <c r="E350" s="36" t="str">
        <f t="shared" si="20"/>
        <v>IT</v>
      </c>
      <c r="F350" s="35">
        <f t="shared" si="23"/>
        <v>2</v>
      </c>
      <c r="G350" s="4" t="str">
        <f t="shared" si="21"/>
        <v>GPP</v>
      </c>
      <c r="H350" s="4"/>
      <c r="I350" s="62" t="str">
        <f>IFERROR(IF(AND(P350&gt;Q350,P350=200),3,IF(OR(P350&gt;=300,Q350&gt;=300),"IT",_xlfn.XLOOKUP(MAX(P350:Q350),codetabel!$A:$A,codetabel!E:E))),"")</f>
        <v>IT</v>
      </c>
      <c r="J350" s="33"/>
      <c r="K350" s="41" t="str">
        <f t="shared" si="22"/>
        <v xml:space="preserve"> </v>
      </c>
      <c r="L350" s="41"/>
      <c r="M350" s="36">
        <v>3</v>
      </c>
      <c r="N350" s="4" t="s">
        <v>312</v>
      </c>
      <c r="P350" s="52">
        <v>50</v>
      </c>
      <c r="Q350" s="53">
        <v>300</v>
      </c>
      <c r="R350" s="4" t="s">
        <v>303</v>
      </c>
      <c r="S350" s="4"/>
    </row>
    <row r="351" spans="1:19" x14ac:dyDescent="0.25">
      <c r="A351" s="2" t="s">
        <v>736</v>
      </c>
      <c r="B351" s="7" t="s">
        <v>233</v>
      </c>
      <c r="C351" s="6" t="s">
        <v>314</v>
      </c>
      <c r="D351" s="3" t="s">
        <v>737</v>
      </c>
      <c r="E351" s="36" t="str">
        <f t="shared" si="20"/>
        <v/>
      </c>
      <c r="F351" s="35" t="str">
        <f t="shared" si="23"/>
        <v/>
      </c>
      <c r="G351" s="4" t="str">
        <f t="shared" si="21"/>
        <v/>
      </c>
      <c r="H351" s="4"/>
      <c r="I351" s="62" t="str">
        <f>IFERROR(IF(AND(P351&gt;Q351,P351=200),3,IF(OR(P351&gt;=300,Q351&gt;=300),"IT",_xlfn.XLOOKUP(MAX(P351:Q351),codetabel!$A:$A,codetabel!E:E))),"")</f>
        <v/>
      </c>
      <c r="J351" s="33"/>
      <c r="K351" s="41" t="str">
        <f t="shared" si="22"/>
        <v/>
      </c>
      <c r="L351" s="41"/>
      <c r="M351" s="36"/>
      <c r="N351" s="4"/>
      <c r="P351" s="52"/>
      <c r="Q351" s="53"/>
      <c r="R351" s="4"/>
      <c r="S351" s="4"/>
    </row>
    <row r="352" spans="1:19" x14ac:dyDescent="0.25">
      <c r="A352" s="2" t="s">
        <v>736</v>
      </c>
      <c r="B352" s="7" t="s">
        <v>233</v>
      </c>
      <c r="C352" s="6" t="s">
        <v>316</v>
      </c>
      <c r="D352" s="3" t="s">
        <v>718</v>
      </c>
      <c r="E352" s="36" t="str">
        <f t="shared" si="20"/>
        <v>IT</v>
      </c>
      <c r="F352" s="35">
        <f t="shared" si="23"/>
        <v>1</v>
      </c>
      <c r="G352" s="4" t="str">
        <f t="shared" si="21"/>
        <v/>
      </c>
      <c r="H352" s="4" t="s">
        <v>1237</v>
      </c>
      <c r="I352" s="62" t="str">
        <f>IFERROR(IF(AND(P352&gt;Q352,P352=200),3,IF(OR(P352&gt;=300,Q352&gt;=300),"IT",_xlfn.XLOOKUP(MAX(P352:Q352),codetabel!$A:$A,codetabel!E:E))),"")</f>
        <v>IT</v>
      </c>
      <c r="J352" s="33"/>
      <c r="K352" s="41" t="str">
        <f t="shared" si="22"/>
        <v xml:space="preserve"> </v>
      </c>
      <c r="L352" s="41"/>
      <c r="M352" s="36">
        <v>2</v>
      </c>
      <c r="N352" s="4" t="s">
        <v>312</v>
      </c>
      <c r="P352" s="52">
        <v>30</v>
      </c>
      <c r="Q352" s="53">
        <v>300</v>
      </c>
      <c r="R352" s="4"/>
      <c r="S352" s="4" t="s">
        <v>1237</v>
      </c>
    </row>
    <row r="353" spans="1:19" x14ac:dyDescent="0.25">
      <c r="A353" s="2" t="s">
        <v>736</v>
      </c>
      <c r="B353" s="7" t="s">
        <v>233</v>
      </c>
      <c r="C353" s="6" t="s">
        <v>318</v>
      </c>
      <c r="D353" s="3" t="s">
        <v>719</v>
      </c>
      <c r="E353" s="36" t="str">
        <f t="shared" si="20"/>
        <v>IT</v>
      </c>
      <c r="F353" s="35">
        <f t="shared" si="23"/>
        <v>2</v>
      </c>
      <c r="G353" s="4" t="str">
        <f t="shared" si="21"/>
        <v>GPP</v>
      </c>
      <c r="H353" s="4" t="s">
        <v>1237</v>
      </c>
      <c r="I353" s="62" t="str">
        <f>IFERROR(IF(AND(P353&gt;Q353,P353=200),3,IF(OR(P353&gt;=300,Q353&gt;=300),"IT",_xlfn.XLOOKUP(MAX(P353:Q353),codetabel!$A:$A,codetabel!E:E))),"")</f>
        <v>IT</v>
      </c>
      <c r="J353" s="33"/>
      <c r="K353" s="41" t="str">
        <f t="shared" si="22"/>
        <v xml:space="preserve"> </v>
      </c>
      <c r="L353" s="41"/>
      <c r="M353" s="36">
        <v>3</v>
      </c>
      <c r="N353" s="4" t="s">
        <v>312</v>
      </c>
      <c r="P353" s="52">
        <v>50</v>
      </c>
      <c r="Q353" s="53">
        <v>500</v>
      </c>
      <c r="R353" s="4" t="s">
        <v>303</v>
      </c>
      <c r="S353" s="4" t="s">
        <v>1237</v>
      </c>
    </row>
    <row r="354" spans="1:19" x14ac:dyDescent="0.25">
      <c r="A354" s="2" t="s">
        <v>738</v>
      </c>
      <c r="B354" s="7" t="s">
        <v>234</v>
      </c>
      <c r="C354" s="5"/>
      <c r="D354" s="3" t="s">
        <v>739</v>
      </c>
      <c r="E354" s="36">
        <f t="shared" si="20"/>
        <v>4</v>
      </c>
      <c r="F354" s="35">
        <f t="shared" si="23"/>
        <v>1</v>
      </c>
      <c r="G354" s="4" t="str">
        <f t="shared" si="21"/>
        <v/>
      </c>
      <c r="H354" s="4"/>
      <c r="I354" s="62">
        <f>IFERROR(IF(AND(P354&gt;Q354,P354=200),3,IF(OR(P354&gt;=300,Q354&gt;=300),"IT",_xlfn.XLOOKUP(MAX(P354:Q354),codetabel!$A:$A,codetabel!E:E))),"")</f>
        <v>4</v>
      </c>
      <c r="J354" s="33"/>
      <c r="K354" s="41" t="str">
        <f t="shared" si="22"/>
        <v xml:space="preserve"> </v>
      </c>
      <c r="L354" s="41"/>
      <c r="M354" s="36">
        <v>2</v>
      </c>
      <c r="N354" s="4" t="s">
        <v>312</v>
      </c>
      <c r="P354" s="52">
        <v>30</v>
      </c>
      <c r="Q354" s="53">
        <v>200</v>
      </c>
      <c r="R354" s="4"/>
      <c r="S354" s="4"/>
    </row>
    <row r="355" spans="1:19" x14ac:dyDescent="0.25">
      <c r="A355" s="2" t="s">
        <v>740</v>
      </c>
      <c r="B355" s="7" t="s">
        <v>235</v>
      </c>
      <c r="C355" s="6" t="s">
        <v>561</v>
      </c>
      <c r="D355" s="3" t="s">
        <v>741</v>
      </c>
      <c r="E355" s="36">
        <f t="shared" si="20"/>
        <v>4</v>
      </c>
      <c r="F355" s="35" t="str">
        <f t="shared" si="23"/>
        <v>FM</v>
      </c>
      <c r="G355" s="4" t="str">
        <f t="shared" si="21"/>
        <v/>
      </c>
      <c r="H355" s="4"/>
      <c r="I355" s="62">
        <f>IFERROR(IF(AND(P355&gt;Q355,P355=200),3,IF(OR(P355&gt;=300,Q355&gt;=300),"IT",_xlfn.XLOOKUP(MAX(P355:Q355),codetabel!$A:$A,codetabel!E:E))),"")</f>
        <v>4</v>
      </c>
      <c r="J355" s="33"/>
      <c r="K355" s="41" t="str">
        <f t="shared" si="22"/>
        <v xml:space="preserve"> </v>
      </c>
      <c r="L355" s="41"/>
      <c r="M355" s="36">
        <v>1</v>
      </c>
      <c r="N355" s="4" t="s">
        <v>312</v>
      </c>
      <c r="P355" s="52">
        <v>10</v>
      </c>
      <c r="Q355" s="53">
        <v>200</v>
      </c>
      <c r="R355" s="4"/>
      <c r="S355" s="4"/>
    </row>
    <row r="356" spans="1:19" x14ac:dyDescent="0.25">
      <c r="A356" s="2" t="s">
        <v>740</v>
      </c>
      <c r="B356" s="7" t="s">
        <v>235</v>
      </c>
      <c r="C356" s="6" t="s">
        <v>305</v>
      </c>
      <c r="D356" s="3" t="s">
        <v>742</v>
      </c>
      <c r="E356" s="36">
        <f t="shared" si="20"/>
        <v>3</v>
      </c>
      <c r="F356" s="35">
        <f t="shared" si="23"/>
        <v>2</v>
      </c>
      <c r="G356" s="4" t="str">
        <f t="shared" si="21"/>
        <v/>
      </c>
      <c r="H356" s="4"/>
      <c r="I356" s="62">
        <f>IFERROR(IF(AND(P356&gt;Q356,P356=200),3,IF(OR(P356&gt;=300,Q356&gt;=300),"IT",_xlfn.XLOOKUP(MAX(P356:Q356),codetabel!$A:$A,codetabel!E:E))),"")</f>
        <v>3</v>
      </c>
      <c r="J356" s="33"/>
      <c r="K356" s="41" t="str">
        <f t="shared" si="22"/>
        <v xml:space="preserve"> </v>
      </c>
      <c r="L356" s="41"/>
      <c r="M356" s="36">
        <v>2</v>
      </c>
      <c r="N356" s="4" t="s">
        <v>312</v>
      </c>
      <c r="P356" s="52">
        <v>50</v>
      </c>
      <c r="Q356" s="53">
        <v>100</v>
      </c>
      <c r="R356" s="4"/>
      <c r="S356" s="4"/>
    </row>
    <row r="357" spans="1:19" x14ac:dyDescent="0.25">
      <c r="A357" s="2" t="s">
        <v>740</v>
      </c>
      <c r="B357" s="7" t="s">
        <v>235</v>
      </c>
      <c r="C357" s="6" t="s">
        <v>602</v>
      </c>
      <c r="D357" s="3" t="s">
        <v>1241</v>
      </c>
      <c r="E357" s="36">
        <f t="shared" si="20"/>
        <v>2</v>
      </c>
      <c r="F357" s="35">
        <f t="shared" si="23"/>
        <v>1</v>
      </c>
      <c r="G357" s="4" t="str">
        <f t="shared" si="21"/>
        <v/>
      </c>
      <c r="H357" s="4"/>
      <c r="I357" s="62">
        <f>IFERROR(IF(AND(P357&gt;Q357,P357=200),3,IF(OR(P357&gt;=300,Q357&gt;=300),"IT",_xlfn.XLOOKUP(MAX(P357:Q357),codetabel!$A:$A,codetabel!E:E))),"")</f>
        <v>2</v>
      </c>
      <c r="J357" s="33"/>
      <c r="K357" s="41" t="str">
        <f t="shared" si="22"/>
        <v xml:space="preserve"> </v>
      </c>
      <c r="L357" s="41"/>
      <c r="M357" s="36">
        <v>1</v>
      </c>
      <c r="N357" s="4" t="s">
        <v>312</v>
      </c>
      <c r="P357" s="52">
        <v>30</v>
      </c>
      <c r="Q357" s="53">
        <v>50</v>
      </c>
      <c r="R357" s="4"/>
      <c r="S357" s="4"/>
    </row>
    <row r="358" spans="1:19" x14ac:dyDescent="0.25">
      <c r="A358" s="2" t="s">
        <v>743</v>
      </c>
      <c r="B358" s="7" t="s">
        <v>236</v>
      </c>
      <c r="C358" s="6" t="s">
        <v>314</v>
      </c>
      <c r="D358" s="3" t="s">
        <v>757</v>
      </c>
      <c r="E358" s="36" t="str">
        <f t="shared" si="20"/>
        <v/>
      </c>
      <c r="F358" s="35" t="str">
        <f t="shared" si="23"/>
        <v/>
      </c>
      <c r="G358" s="4" t="str">
        <f t="shared" si="21"/>
        <v/>
      </c>
      <c r="H358" s="4"/>
      <c r="I358" s="62" t="str">
        <f>IFERROR(IF(AND(P358&gt;Q358,P358=200),3,IF(OR(P358&gt;=300,Q358&gt;=300),"IT",_xlfn.XLOOKUP(MAX(P358:Q358),codetabel!$A:$A,codetabel!E:E))),"")</f>
        <v/>
      </c>
      <c r="J358" s="33"/>
      <c r="K358" s="41" t="str">
        <f t="shared" si="22"/>
        <v/>
      </c>
      <c r="L358" s="41"/>
      <c r="M358" s="36"/>
      <c r="N358" s="4"/>
      <c r="P358" s="52"/>
      <c r="Q358" s="53"/>
      <c r="R358" s="4"/>
      <c r="S358" s="4"/>
    </row>
    <row r="359" spans="1:19" x14ac:dyDescent="0.25">
      <c r="A359" s="2" t="s">
        <v>743</v>
      </c>
      <c r="B359" s="7" t="s">
        <v>236</v>
      </c>
      <c r="C359" s="6" t="s">
        <v>316</v>
      </c>
      <c r="D359" s="3" t="s">
        <v>384</v>
      </c>
      <c r="E359" s="36">
        <f t="shared" si="20"/>
        <v>3</v>
      </c>
      <c r="F359" s="35">
        <f t="shared" si="23"/>
        <v>2</v>
      </c>
      <c r="G359" s="4" t="str">
        <f t="shared" si="21"/>
        <v/>
      </c>
      <c r="H359" s="4"/>
      <c r="I359" s="62">
        <f>IFERROR(IF(AND(P359&gt;Q359,P359=200),3,IF(OR(P359&gt;=300,Q359&gt;=300),"IT",_xlfn.XLOOKUP(MAX(P359:Q359),codetabel!$A:$A,codetabel!E:E))),"")</f>
        <v>3</v>
      </c>
      <c r="J359" s="33"/>
      <c r="K359" s="41" t="str">
        <f t="shared" si="22"/>
        <v xml:space="preserve"> </v>
      </c>
      <c r="L359" s="41"/>
      <c r="M359" s="36">
        <v>2</v>
      </c>
      <c r="N359" s="4" t="s">
        <v>312</v>
      </c>
      <c r="P359" s="52">
        <v>50</v>
      </c>
      <c r="Q359" s="53">
        <v>100</v>
      </c>
      <c r="R359" s="4"/>
      <c r="S359" s="4"/>
    </row>
    <row r="360" spans="1:19" x14ac:dyDescent="0.25">
      <c r="A360" s="2" t="s">
        <v>743</v>
      </c>
      <c r="B360" s="7" t="s">
        <v>236</v>
      </c>
      <c r="C360" s="6" t="s">
        <v>371</v>
      </c>
      <c r="D360" s="3" t="s">
        <v>753</v>
      </c>
      <c r="E360" s="36">
        <f t="shared" si="20"/>
        <v>4</v>
      </c>
      <c r="F360" s="35">
        <f t="shared" si="23"/>
        <v>1</v>
      </c>
      <c r="G360" s="4" t="str">
        <f t="shared" si="21"/>
        <v/>
      </c>
      <c r="H360" s="4"/>
      <c r="I360" s="62">
        <f>IFERROR(IF(AND(P360&gt;Q360,P360=200),3,IF(OR(P360&gt;=300,Q360&gt;=300),"IT",_xlfn.XLOOKUP(MAX(P360:Q360),codetabel!$A:$A,codetabel!E:E))),"")</f>
        <v>4</v>
      </c>
      <c r="J360" s="33"/>
      <c r="K360" s="41" t="str">
        <f t="shared" si="22"/>
        <v xml:space="preserve"> </v>
      </c>
      <c r="L360" s="41"/>
      <c r="M360" s="36">
        <v>2</v>
      </c>
      <c r="N360" s="4" t="s">
        <v>312</v>
      </c>
      <c r="P360" s="52">
        <v>30</v>
      </c>
      <c r="Q360" s="53">
        <v>200</v>
      </c>
      <c r="R360" s="4"/>
      <c r="S360" s="4"/>
    </row>
    <row r="361" spans="1:19" x14ac:dyDescent="0.25">
      <c r="A361" s="2" t="s">
        <v>743</v>
      </c>
      <c r="B361" s="7" t="s">
        <v>236</v>
      </c>
      <c r="C361" s="6" t="s">
        <v>375</v>
      </c>
      <c r="D361" s="3" t="s">
        <v>754</v>
      </c>
      <c r="E361" s="36">
        <f t="shared" si="20"/>
        <v>3</v>
      </c>
      <c r="F361" s="35">
        <f t="shared" si="23"/>
        <v>1</v>
      </c>
      <c r="G361" s="4" t="str">
        <f t="shared" si="21"/>
        <v/>
      </c>
      <c r="H361" s="4"/>
      <c r="I361" s="62">
        <f>IFERROR(IF(AND(P361&gt;Q361,P361=200),3,IF(OR(P361&gt;=300,Q361&gt;=300),"IT",_xlfn.XLOOKUP(MAX(P361:Q361),codetabel!$A:$A,codetabel!E:E))),"")</f>
        <v>3</v>
      </c>
      <c r="J361" s="33"/>
      <c r="K361" s="41" t="str">
        <f t="shared" si="22"/>
        <v xml:space="preserve"> </v>
      </c>
      <c r="L361" s="41"/>
      <c r="M361" s="36">
        <v>1</v>
      </c>
      <c r="N361" s="4" t="s">
        <v>312</v>
      </c>
      <c r="P361" s="52">
        <v>30</v>
      </c>
      <c r="Q361" s="53">
        <v>100</v>
      </c>
      <c r="R361" s="4"/>
      <c r="S361" s="4"/>
    </row>
    <row r="362" spans="1:19" x14ac:dyDescent="0.25">
      <c r="A362" s="2" t="s">
        <v>743</v>
      </c>
      <c r="B362" s="7" t="s">
        <v>236</v>
      </c>
      <c r="C362" s="6" t="s">
        <v>755</v>
      </c>
      <c r="D362" s="3" t="s">
        <v>756</v>
      </c>
      <c r="E362" s="36">
        <f t="shared" si="20"/>
        <v>3</v>
      </c>
      <c r="F362" s="35">
        <f t="shared" si="23"/>
        <v>3</v>
      </c>
      <c r="G362" s="4" t="str">
        <f t="shared" si="21"/>
        <v/>
      </c>
      <c r="H362" s="4" t="s">
        <v>1237</v>
      </c>
      <c r="I362" s="62">
        <f>IFERROR(IF(AND(P362&gt;Q362,P362=200),3,IF(OR(P362&gt;=300,Q362&gt;=300),"IT",_xlfn.XLOOKUP(MAX(P362:Q362),codetabel!$A:$A,codetabel!E:E))),"")</f>
        <v>3</v>
      </c>
      <c r="J362" s="33"/>
      <c r="K362" s="41" t="str">
        <f t="shared" si="22"/>
        <v xml:space="preserve"> </v>
      </c>
      <c r="L362" s="41"/>
      <c r="M362" s="36">
        <v>2</v>
      </c>
      <c r="N362" s="4" t="s">
        <v>312</v>
      </c>
      <c r="P362" s="52">
        <v>100</v>
      </c>
      <c r="Q362" s="53">
        <v>100</v>
      </c>
      <c r="R362" s="4"/>
      <c r="S362" s="4" t="s">
        <v>1237</v>
      </c>
    </row>
    <row r="363" spans="1:19" x14ac:dyDescent="0.25">
      <c r="A363" s="2" t="s">
        <v>743</v>
      </c>
      <c r="B363" s="7" t="s">
        <v>236</v>
      </c>
      <c r="C363" s="6" t="s">
        <v>318</v>
      </c>
      <c r="D363" s="3" t="s">
        <v>744</v>
      </c>
      <c r="E363" s="36">
        <f t="shared" si="20"/>
        <v>3</v>
      </c>
      <c r="F363" s="35">
        <f t="shared" si="23"/>
        <v>2</v>
      </c>
      <c r="G363" s="4" t="str">
        <f t="shared" si="21"/>
        <v/>
      </c>
      <c r="H363" s="4" t="s">
        <v>1237</v>
      </c>
      <c r="I363" s="62">
        <f>IFERROR(IF(AND(P363&gt;Q363,P363=200),3,IF(OR(P363&gt;=300,Q363&gt;=300),"IT",_xlfn.XLOOKUP(MAX(P363:Q363),codetabel!$A:$A,codetabel!E:E))),"")</f>
        <v>3</v>
      </c>
      <c r="J363" s="33"/>
      <c r="K363" s="41" t="str">
        <f t="shared" si="22"/>
        <v xml:space="preserve"> </v>
      </c>
      <c r="L363" s="41"/>
      <c r="M363" s="36">
        <v>2</v>
      </c>
      <c r="N363" s="4" t="s">
        <v>312</v>
      </c>
      <c r="P363" s="52">
        <v>50</v>
      </c>
      <c r="Q363" s="53">
        <v>100</v>
      </c>
      <c r="R363" s="4"/>
      <c r="S363" s="4" t="s">
        <v>1237</v>
      </c>
    </row>
    <row r="364" spans="1:19" x14ac:dyDescent="0.25">
      <c r="A364" s="2" t="s">
        <v>743</v>
      </c>
      <c r="B364" s="7" t="s">
        <v>236</v>
      </c>
      <c r="C364" s="6" t="s">
        <v>320</v>
      </c>
      <c r="D364" s="3" t="s">
        <v>745</v>
      </c>
      <c r="E364" s="36">
        <f t="shared" si="20"/>
        <v>3</v>
      </c>
      <c r="F364" s="35">
        <f t="shared" si="23"/>
        <v>3</v>
      </c>
      <c r="G364" s="4" t="str">
        <f t="shared" si="21"/>
        <v/>
      </c>
      <c r="H364" s="4"/>
      <c r="I364" s="62">
        <f>IFERROR(IF(AND(P364&gt;Q364,P364=200),3,IF(OR(P364&gt;=300,Q364&gt;=300),"IT",_xlfn.XLOOKUP(MAX(P364:Q364),codetabel!$A:$A,codetabel!E:E))),"")</f>
        <v>3</v>
      </c>
      <c r="J364" s="33"/>
      <c r="K364" s="41" t="str">
        <f t="shared" si="22"/>
        <v xml:space="preserve"> </v>
      </c>
      <c r="L364" s="41"/>
      <c r="M364" s="36">
        <v>2</v>
      </c>
      <c r="N364" s="4" t="s">
        <v>312</v>
      </c>
      <c r="P364" s="52">
        <v>100</v>
      </c>
      <c r="Q364" s="53">
        <v>100</v>
      </c>
      <c r="R364" s="4"/>
      <c r="S364" s="4"/>
    </row>
    <row r="365" spans="1:19" x14ac:dyDescent="0.25">
      <c r="A365" s="2" t="s">
        <v>743</v>
      </c>
      <c r="B365" s="7" t="s">
        <v>236</v>
      </c>
      <c r="C365" s="6" t="s">
        <v>322</v>
      </c>
      <c r="D365" s="3" t="s">
        <v>746</v>
      </c>
      <c r="E365" s="36">
        <f t="shared" si="20"/>
        <v>3</v>
      </c>
      <c r="F365" s="35">
        <f t="shared" si="23"/>
        <v>3</v>
      </c>
      <c r="G365" s="4" t="str">
        <f t="shared" si="21"/>
        <v/>
      </c>
      <c r="H365" s="4"/>
      <c r="I365" s="62">
        <f>IFERROR(IF(AND(P365&gt;Q365,P365=200),3,IF(OR(P365&gt;=300,Q365&gt;=300),"IT",_xlfn.XLOOKUP(MAX(P365:Q365),codetabel!$A:$A,codetabel!E:E))),"")</f>
        <v>3</v>
      </c>
      <c r="J365" s="33"/>
      <c r="K365" s="41" t="str">
        <f t="shared" si="22"/>
        <v xml:space="preserve"> </v>
      </c>
      <c r="L365" s="41"/>
      <c r="M365" s="36">
        <v>2</v>
      </c>
      <c r="N365" s="4" t="s">
        <v>312</v>
      </c>
      <c r="P365" s="52">
        <v>100</v>
      </c>
      <c r="Q365" s="53">
        <v>100</v>
      </c>
      <c r="R365" s="4"/>
      <c r="S365" s="4"/>
    </row>
    <row r="366" spans="1:19" x14ac:dyDescent="0.25">
      <c r="A366" s="2" t="s">
        <v>743</v>
      </c>
      <c r="B366" s="7" t="s">
        <v>236</v>
      </c>
      <c r="C366" s="6" t="s">
        <v>324</v>
      </c>
      <c r="D366" s="3" t="s">
        <v>747</v>
      </c>
      <c r="E366" s="36">
        <f t="shared" si="20"/>
        <v>3</v>
      </c>
      <c r="F366" s="35">
        <f t="shared" si="23"/>
        <v>1</v>
      </c>
      <c r="G366" s="4" t="str">
        <f t="shared" si="21"/>
        <v/>
      </c>
      <c r="H366" s="4"/>
      <c r="I366" s="62">
        <f>IFERROR(IF(AND(P366&gt;Q366,P366=200),3,IF(OR(P366&gt;=300,Q366&gt;=300),"IT",_xlfn.XLOOKUP(MAX(P366:Q366),codetabel!$A:$A,codetabel!E:E))),"")</f>
        <v>3</v>
      </c>
      <c r="J366" s="33"/>
      <c r="K366" s="41" t="str">
        <f t="shared" si="22"/>
        <v xml:space="preserve"> </v>
      </c>
      <c r="L366" s="41"/>
      <c r="M366" s="36">
        <v>2</v>
      </c>
      <c r="N366" s="4" t="s">
        <v>312</v>
      </c>
      <c r="P366" s="52">
        <v>30</v>
      </c>
      <c r="Q366" s="53">
        <v>100</v>
      </c>
      <c r="R366" s="4"/>
      <c r="S366" s="4"/>
    </row>
    <row r="367" spans="1:19" x14ac:dyDescent="0.25">
      <c r="A367" s="2" t="s">
        <v>743</v>
      </c>
      <c r="B367" s="7" t="s">
        <v>236</v>
      </c>
      <c r="C367" s="6" t="s">
        <v>326</v>
      </c>
      <c r="D367" s="3" t="s">
        <v>748</v>
      </c>
      <c r="E367" s="36">
        <f t="shared" si="20"/>
        <v>3</v>
      </c>
      <c r="F367" s="35">
        <f t="shared" si="23"/>
        <v>2</v>
      </c>
      <c r="G367" s="4" t="str">
        <f t="shared" si="21"/>
        <v/>
      </c>
      <c r="H367" s="4"/>
      <c r="I367" s="62">
        <f>IFERROR(IF(AND(P367&gt;Q367,P367=200),3,IF(OR(P367&gt;=300,Q367&gt;=300),"IT",_xlfn.XLOOKUP(MAX(P367:Q367),codetabel!$A:$A,codetabel!E:E))),"")</f>
        <v>3</v>
      </c>
      <c r="J367" s="33"/>
      <c r="K367" s="41" t="str">
        <f t="shared" si="22"/>
        <v xml:space="preserve"> </v>
      </c>
      <c r="L367" s="41"/>
      <c r="M367" s="36">
        <v>2</v>
      </c>
      <c r="N367" s="4" t="s">
        <v>312</v>
      </c>
      <c r="P367" s="52">
        <v>50</v>
      </c>
      <c r="Q367" s="53">
        <v>100</v>
      </c>
      <c r="R367" s="4"/>
      <c r="S367" s="4"/>
    </row>
    <row r="368" spans="1:19" x14ac:dyDescent="0.25">
      <c r="A368" s="2" t="s">
        <v>743</v>
      </c>
      <c r="B368" s="7" t="s">
        <v>236</v>
      </c>
      <c r="C368" s="6" t="s">
        <v>328</v>
      </c>
      <c r="D368" s="3" t="s">
        <v>749</v>
      </c>
      <c r="E368" s="36">
        <f t="shared" si="20"/>
        <v>3</v>
      </c>
      <c r="F368" s="35">
        <f t="shared" si="23"/>
        <v>2</v>
      </c>
      <c r="G368" s="4" t="str">
        <f t="shared" si="21"/>
        <v/>
      </c>
      <c r="H368" s="4"/>
      <c r="I368" s="62">
        <f>IFERROR(IF(AND(P368&gt;Q368,P368=200),3,IF(OR(P368&gt;=300,Q368&gt;=300),"IT",_xlfn.XLOOKUP(MAX(P368:Q368),codetabel!$A:$A,codetabel!E:E))),"")</f>
        <v>3</v>
      </c>
      <c r="J368" s="33"/>
      <c r="K368" s="41" t="str">
        <f t="shared" si="22"/>
        <v xml:space="preserve"> </v>
      </c>
      <c r="L368" s="41"/>
      <c r="M368" s="36">
        <v>2</v>
      </c>
      <c r="N368" s="4" t="s">
        <v>312</v>
      </c>
      <c r="P368" s="52">
        <v>50</v>
      </c>
      <c r="Q368" s="53">
        <v>100</v>
      </c>
      <c r="R368" s="4"/>
      <c r="S368" s="4"/>
    </row>
    <row r="369" spans="1:19" x14ac:dyDescent="0.25">
      <c r="A369" s="2" t="s">
        <v>743</v>
      </c>
      <c r="B369" s="7" t="s">
        <v>236</v>
      </c>
      <c r="C369" s="6" t="s">
        <v>398</v>
      </c>
      <c r="D369" s="3" t="s">
        <v>750</v>
      </c>
      <c r="E369" s="36">
        <f t="shared" si="20"/>
        <v>3</v>
      </c>
      <c r="F369" s="35">
        <f t="shared" si="23"/>
        <v>3</v>
      </c>
      <c r="G369" s="4" t="str">
        <f t="shared" si="21"/>
        <v/>
      </c>
      <c r="H369" s="4" t="s">
        <v>1237</v>
      </c>
      <c r="I369" s="62">
        <f>IFERROR(IF(AND(P369&gt;Q369,P369=200),3,IF(OR(P369&gt;=300,Q369&gt;=300),"IT",_xlfn.XLOOKUP(MAX(P369:Q369),codetabel!$A:$A,codetabel!E:E))),"")</f>
        <v>3</v>
      </c>
      <c r="J369" s="33"/>
      <c r="K369" s="41" t="str">
        <f t="shared" si="22"/>
        <v xml:space="preserve"> </v>
      </c>
      <c r="L369" s="41"/>
      <c r="M369" s="36">
        <v>1</v>
      </c>
      <c r="N369" s="4" t="s">
        <v>312</v>
      </c>
      <c r="P369" s="52">
        <v>100</v>
      </c>
      <c r="Q369" s="53">
        <v>100</v>
      </c>
      <c r="R369" s="4"/>
      <c r="S369" s="4" t="s">
        <v>1237</v>
      </c>
    </row>
    <row r="370" spans="1:19" x14ac:dyDescent="0.25">
      <c r="A370" s="2" t="s">
        <v>743</v>
      </c>
      <c r="B370" s="7" t="s">
        <v>236</v>
      </c>
      <c r="C370" s="6" t="s">
        <v>751</v>
      </c>
      <c r="D370" s="3" t="s">
        <v>752</v>
      </c>
      <c r="E370" s="36">
        <f t="shared" si="20"/>
        <v>3</v>
      </c>
      <c r="F370" s="35">
        <f t="shared" si="23"/>
        <v>1</v>
      </c>
      <c r="G370" s="4" t="str">
        <f t="shared" si="21"/>
        <v/>
      </c>
      <c r="H370" s="4"/>
      <c r="I370" s="62">
        <f>IFERROR(IF(AND(P370&gt;Q370,P370=200),3,IF(OR(P370&gt;=300,Q370&gt;=300),"IT",_xlfn.XLOOKUP(MAX(P370:Q370),codetabel!$A:$A,codetabel!E:E))),"")</f>
        <v>3</v>
      </c>
      <c r="J370" s="33"/>
      <c r="K370" s="41" t="str">
        <f t="shared" si="22"/>
        <v xml:space="preserve"> </v>
      </c>
      <c r="L370" s="41"/>
      <c r="M370" s="36">
        <v>2</v>
      </c>
      <c r="N370" s="4" t="s">
        <v>312</v>
      </c>
      <c r="P370" s="52">
        <v>30</v>
      </c>
      <c r="Q370" s="53">
        <v>100</v>
      </c>
      <c r="R370" s="4"/>
      <c r="S370" s="4"/>
    </row>
    <row r="371" spans="1:19" x14ac:dyDescent="0.25">
      <c r="A371" s="2" t="s">
        <v>758</v>
      </c>
      <c r="B371" s="7" t="s">
        <v>237</v>
      </c>
      <c r="C371" s="5">
        <v>1</v>
      </c>
      <c r="D371" s="3" t="s">
        <v>759</v>
      </c>
      <c r="E371" s="36">
        <f t="shared" si="20"/>
        <v>3</v>
      </c>
      <c r="F371" s="35" t="str">
        <f t="shared" si="23"/>
        <v>FM</v>
      </c>
      <c r="G371" s="4" t="str">
        <f t="shared" si="21"/>
        <v/>
      </c>
      <c r="H371" s="4"/>
      <c r="I371" s="62">
        <f>IFERROR(IF(AND(P371&gt;Q371,P371=200),3,IF(OR(P371&gt;=300,Q371&gt;=300),"IT",_xlfn.XLOOKUP(MAX(P371:Q371),codetabel!$A:$A,codetabel!E:E))),"")</f>
        <v>3</v>
      </c>
      <c r="J371" s="33"/>
      <c r="K371" s="41" t="str">
        <f t="shared" si="22"/>
        <v xml:space="preserve"> </v>
      </c>
      <c r="L371" s="41"/>
      <c r="M371" s="36">
        <v>1</v>
      </c>
      <c r="N371" s="4" t="s">
        <v>312</v>
      </c>
      <c r="P371" s="52">
        <v>10</v>
      </c>
      <c r="Q371" s="53">
        <v>100</v>
      </c>
      <c r="R371" s="4"/>
      <c r="S371" s="4"/>
    </row>
    <row r="372" spans="1:19" x14ac:dyDescent="0.25">
      <c r="A372" s="2" t="s">
        <v>758</v>
      </c>
      <c r="B372" s="7" t="s">
        <v>237</v>
      </c>
      <c r="C372" s="5">
        <v>2</v>
      </c>
      <c r="D372" s="3" t="s">
        <v>1242</v>
      </c>
      <c r="E372" s="36">
        <f t="shared" si="20"/>
        <v>2</v>
      </c>
      <c r="F372" s="35" t="str">
        <f t="shared" si="23"/>
        <v>FM</v>
      </c>
      <c r="G372" s="4" t="str">
        <f t="shared" si="21"/>
        <v/>
      </c>
      <c r="H372" s="4"/>
      <c r="I372" s="62">
        <f>IFERROR(IF(AND(P372&gt;Q372,P372=200),3,IF(OR(P372&gt;=300,Q372&gt;=300),"IT",_xlfn.XLOOKUP(MAX(P372:Q372),codetabel!$A:$A,codetabel!E:E))),"")</f>
        <v>2</v>
      </c>
      <c r="J372" s="33"/>
      <c r="K372" s="41" t="str">
        <f t="shared" si="22"/>
        <v xml:space="preserve"> </v>
      </c>
      <c r="L372" s="41"/>
      <c r="M372" s="36">
        <v>1</v>
      </c>
      <c r="N372" s="4" t="s">
        <v>312</v>
      </c>
      <c r="P372" s="52">
        <v>10</v>
      </c>
      <c r="Q372" s="53">
        <v>50</v>
      </c>
      <c r="R372" s="4"/>
      <c r="S372" s="4"/>
    </row>
    <row r="373" spans="1:19" x14ac:dyDescent="0.25">
      <c r="A373" s="2" t="s">
        <v>760</v>
      </c>
      <c r="B373" s="7" t="s">
        <v>238</v>
      </c>
      <c r="C373" s="6" t="s">
        <v>596</v>
      </c>
      <c r="D373" s="3" t="s">
        <v>761</v>
      </c>
      <c r="E373" s="36" t="str">
        <f t="shared" si="20"/>
        <v/>
      </c>
      <c r="F373" s="35" t="str">
        <f t="shared" si="23"/>
        <v/>
      </c>
      <c r="G373" s="4" t="str">
        <f t="shared" si="21"/>
        <v/>
      </c>
      <c r="H373" s="4"/>
      <c r="I373" s="62" t="str">
        <f>IFERROR(IF(AND(P373&gt;Q373,P373=200),3,IF(OR(P373&gt;=300,Q373&gt;=300),"IT",_xlfn.XLOOKUP(MAX(P373:Q373),codetabel!$A:$A,codetabel!E:E))),"")</f>
        <v/>
      </c>
      <c r="J373" s="33"/>
      <c r="K373" s="41" t="str">
        <f t="shared" si="22"/>
        <v/>
      </c>
      <c r="L373" s="41"/>
      <c r="M373" s="36"/>
      <c r="N373" s="4"/>
      <c r="P373" s="52"/>
      <c r="Q373" s="53"/>
      <c r="R373" s="4"/>
      <c r="S373" s="4"/>
    </row>
    <row r="374" spans="1:19" x14ac:dyDescent="0.25">
      <c r="A374" s="2" t="s">
        <v>760</v>
      </c>
      <c r="B374" s="7" t="s">
        <v>238</v>
      </c>
      <c r="C374" s="6" t="s">
        <v>598</v>
      </c>
      <c r="D374" s="3" t="s">
        <v>718</v>
      </c>
      <c r="E374" s="36">
        <f t="shared" si="20"/>
        <v>4</v>
      </c>
      <c r="F374" s="35">
        <f t="shared" si="23"/>
        <v>1</v>
      </c>
      <c r="G374" s="4" t="str">
        <f t="shared" si="21"/>
        <v/>
      </c>
      <c r="H374" s="4"/>
      <c r="I374" s="62">
        <f>IFERROR(IF(AND(P374&gt;Q374,P374=200),3,IF(OR(P374&gt;=300,Q374&gt;=300),"IT",_xlfn.XLOOKUP(MAX(P374:Q374),codetabel!$A:$A,codetabel!E:E))),"")</f>
        <v>4</v>
      </c>
      <c r="J374" s="33"/>
      <c r="K374" s="41" t="str">
        <f t="shared" si="22"/>
        <v xml:space="preserve"> </v>
      </c>
      <c r="L374" s="41"/>
      <c r="M374" s="36">
        <v>2</v>
      </c>
      <c r="N374" s="4" t="s">
        <v>312</v>
      </c>
      <c r="P374" s="52">
        <v>30</v>
      </c>
      <c r="Q374" s="53">
        <v>200</v>
      </c>
      <c r="R374" s="4"/>
      <c r="S374" s="4"/>
    </row>
    <row r="375" spans="1:19" x14ac:dyDescent="0.25">
      <c r="A375" s="2" t="s">
        <v>760</v>
      </c>
      <c r="B375" s="7" t="s">
        <v>238</v>
      </c>
      <c r="C375" s="6" t="s">
        <v>599</v>
      </c>
      <c r="D375" s="3" t="s">
        <v>719</v>
      </c>
      <c r="E375" s="36" t="str">
        <f t="shared" si="20"/>
        <v>IT</v>
      </c>
      <c r="F375" s="35">
        <f t="shared" si="23"/>
        <v>2</v>
      </c>
      <c r="G375" s="4" t="str">
        <f t="shared" si="21"/>
        <v>GPP</v>
      </c>
      <c r="H375" s="4"/>
      <c r="I375" s="62" t="str">
        <f>IFERROR(IF(AND(P375&gt;Q375,P375=200),3,IF(OR(P375&gt;=300,Q375&gt;=300),"IT",_xlfn.XLOOKUP(MAX(P375:Q375),codetabel!$A:$A,codetabel!E:E))),"")</f>
        <v>IT</v>
      </c>
      <c r="J375" s="33"/>
      <c r="K375" s="41" t="str">
        <f t="shared" si="22"/>
        <v xml:space="preserve"> </v>
      </c>
      <c r="L375" s="41"/>
      <c r="M375" s="36">
        <v>3</v>
      </c>
      <c r="N375" s="4" t="s">
        <v>312</v>
      </c>
      <c r="P375" s="52">
        <v>50</v>
      </c>
      <c r="Q375" s="53">
        <v>500</v>
      </c>
      <c r="R375" s="4" t="s">
        <v>303</v>
      </c>
      <c r="S375" s="4"/>
    </row>
    <row r="376" spans="1:19" x14ac:dyDescent="0.25">
      <c r="A376" s="2" t="s">
        <v>760</v>
      </c>
      <c r="B376" s="7" t="s">
        <v>238</v>
      </c>
      <c r="C376" s="6" t="s">
        <v>305</v>
      </c>
      <c r="D376" s="3" t="s">
        <v>762</v>
      </c>
      <c r="E376" s="36">
        <f t="shared" si="20"/>
        <v>3</v>
      </c>
      <c r="F376" s="35">
        <f t="shared" si="23"/>
        <v>1</v>
      </c>
      <c r="G376" s="4" t="str">
        <f t="shared" si="21"/>
        <v/>
      </c>
      <c r="H376" s="4"/>
      <c r="I376" s="62">
        <f>IFERROR(IF(AND(P376&gt;Q376,P376=200),3,IF(OR(P376&gt;=300,Q376&gt;=300),"IT",_xlfn.XLOOKUP(MAX(P376:Q376),codetabel!$A:$A,codetabel!E:E))),"")</f>
        <v>3</v>
      </c>
      <c r="J376" s="33"/>
      <c r="K376" s="41" t="str">
        <f t="shared" si="22"/>
        <v xml:space="preserve"> </v>
      </c>
      <c r="L376" s="41"/>
      <c r="M376" s="36">
        <v>2</v>
      </c>
      <c r="N376" s="4" t="s">
        <v>312</v>
      </c>
      <c r="P376" s="52">
        <v>30</v>
      </c>
      <c r="Q376" s="53">
        <v>100</v>
      </c>
      <c r="R376" s="4"/>
      <c r="S376" s="4"/>
    </row>
    <row r="377" spans="1:19" x14ac:dyDescent="0.25">
      <c r="A377" s="2" t="s">
        <v>760</v>
      </c>
      <c r="B377" s="7" t="s">
        <v>238</v>
      </c>
      <c r="C377" s="6" t="s">
        <v>305</v>
      </c>
      <c r="D377" s="3" t="s">
        <v>1243</v>
      </c>
      <c r="E377" s="36">
        <f t="shared" si="20"/>
        <v>2</v>
      </c>
      <c r="F377" s="35">
        <f t="shared" si="23"/>
        <v>1</v>
      </c>
      <c r="G377" s="4" t="str">
        <f t="shared" si="21"/>
        <v/>
      </c>
      <c r="H377" s="4"/>
      <c r="I377" s="62">
        <f>IFERROR(IF(AND(P377&gt;Q377,P377=200),3,IF(OR(P377&gt;=300,Q377&gt;=300),"IT",_xlfn.XLOOKUP(MAX(P377:Q377),codetabel!$A:$A,codetabel!E:E))),"")</f>
        <v>2</v>
      </c>
      <c r="J377" s="33"/>
      <c r="K377" s="41" t="str">
        <f t="shared" si="22"/>
        <v xml:space="preserve"> </v>
      </c>
      <c r="L377" s="41"/>
      <c r="M377" s="36">
        <v>1</v>
      </c>
      <c r="N377" s="4" t="s">
        <v>312</v>
      </c>
      <c r="P377" s="52">
        <v>30</v>
      </c>
      <c r="Q377" s="53">
        <v>50</v>
      </c>
      <c r="R377" s="4"/>
      <c r="S377" s="4"/>
    </row>
    <row r="378" spans="1:19" x14ac:dyDescent="0.25">
      <c r="A378" s="2" t="s">
        <v>763</v>
      </c>
      <c r="B378" s="7" t="s">
        <v>223</v>
      </c>
      <c r="C378" s="6" t="s">
        <v>308</v>
      </c>
      <c r="D378" s="3" t="s">
        <v>1225</v>
      </c>
      <c r="E378" s="36" t="str">
        <f t="shared" si="20"/>
        <v/>
      </c>
      <c r="F378" s="35" t="str">
        <f t="shared" si="23"/>
        <v/>
      </c>
      <c r="G378" s="4" t="str">
        <f t="shared" si="21"/>
        <v/>
      </c>
      <c r="H378" s="4"/>
      <c r="I378" s="62" t="str">
        <f>IFERROR(IF(AND(P378&gt;Q378,P378=200),3,IF(OR(P378&gt;=300,Q378&gt;=300),"IT",_xlfn.XLOOKUP(MAX(P378:Q378),codetabel!$A:$A,codetabel!E:E))),"")</f>
        <v/>
      </c>
      <c r="J378" s="33"/>
      <c r="K378" s="41" t="str">
        <f t="shared" si="22"/>
        <v/>
      </c>
      <c r="L378" s="41"/>
      <c r="M378" s="36"/>
      <c r="N378" s="4"/>
      <c r="P378" s="52"/>
      <c r="Q378" s="53"/>
      <c r="R378" s="4"/>
      <c r="S378" s="4"/>
    </row>
    <row r="379" spans="1:19" x14ac:dyDescent="0.25">
      <c r="A379" s="2" t="s">
        <v>763</v>
      </c>
      <c r="B379" s="7" t="s">
        <v>223</v>
      </c>
      <c r="C379" s="6" t="s">
        <v>308</v>
      </c>
      <c r="D379" s="3" t="s">
        <v>764</v>
      </c>
      <c r="E379" s="36" t="str">
        <f t="shared" si="20"/>
        <v/>
      </c>
      <c r="F379" s="35" t="str">
        <f t="shared" si="23"/>
        <v/>
      </c>
      <c r="G379" s="4" t="str">
        <f t="shared" si="21"/>
        <v/>
      </c>
      <c r="H379" s="4"/>
      <c r="I379" s="62" t="str">
        <f>IFERROR(IF(AND(P379&gt;Q379,P379=200),3,IF(OR(P379&gt;=300,Q379&gt;=300),"IT",_xlfn.XLOOKUP(MAX(P379:Q379),codetabel!$A:$A,codetabel!E:E))),"")</f>
        <v/>
      </c>
      <c r="J379" s="33"/>
      <c r="K379" s="41" t="str">
        <f t="shared" si="22"/>
        <v/>
      </c>
      <c r="L379" s="41"/>
      <c r="M379" s="36"/>
      <c r="N379" s="4"/>
      <c r="P379" s="52"/>
      <c r="Q379" s="53"/>
      <c r="R379" s="4"/>
      <c r="S379" s="4"/>
    </row>
    <row r="380" spans="1:19" x14ac:dyDescent="0.25">
      <c r="A380" s="2" t="s">
        <v>763</v>
      </c>
      <c r="B380" s="7" t="s">
        <v>223</v>
      </c>
      <c r="C380" s="6" t="s">
        <v>314</v>
      </c>
      <c r="D380" s="3" t="s">
        <v>222</v>
      </c>
      <c r="E380" s="36" t="str">
        <f t="shared" si="20"/>
        <v/>
      </c>
      <c r="F380" s="35" t="str">
        <f t="shared" si="23"/>
        <v/>
      </c>
      <c r="G380" s="4" t="str">
        <f t="shared" si="21"/>
        <v/>
      </c>
      <c r="H380" s="4"/>
      <c r="I380" s="62" t="str">
        <f>IFERROR(IF(AND(P380&gt;Q380,P380=200),3,IF(OR(P380&gt;=300,Q380&gt;=300),"IT",_xlfn.XLOOKUP(MAX(P380:Q380),codetabel!$A:$A,codetabel!E:E))),"")</f>
        <v/>
      </c>
      <c r="J380" s="33"/>
      <c r="K380" s="41" t="str">
        <f t="shared" si="22"/>
        <v/>
      </c>
      <c r="L380" s="41"/>
      <c r="M380" s="36"/>
      <c r="N380" s="4"/>
      <c r="P380" s="52"/>
      <c r="Q380" s="53"/>
      <c r="R380" s="4"/>
      <c r="S380" s="4"/>
    </row>
    <row r="381" spans="1:19" x14ac:dyDescent="0.25">
      <c r="A381" s="2" t="s">
        <v>763</v>
      </c>
      <c r="B381" s="7" t="s">
        <v>223</v>
      </c>
      <c r="C381" s="6" t="s">
        <v>316</v>
      </c>
      <c r="D381" s="3" t="s">
        <v>718</v>
      </c>
      <c r="E381" s="36">
        <f t="shared" si="20"/>
        <v>3</v>
      </c>
      <c r="F381" s="35">
        <f t="shared" si="23"/>
        <v>1</v>
      </c>
      <c r="G381" s="4" t="str">
        <f t="shared" si="21"/>
        <v/>
      </c>
      <c r="H381" s="4"/>
      <c r="I381" s="62">
        <f>IFERROR(IF(AND(P381&gt;Q381,P381=200),3,IF(OR(P381&gt;=300,Q381&gt;=300),"IT",_xlfn.XLOOKUP(MAX(P381:Q381),codetabel!$A:$A,codetabel!E:E))),"")</f>
        <v>3</v>
      </c>
      <c r="J381" s="33"/>
      <c r="K381" s="41" t="str">
        <f t="shared" si="22"/>
        <v xml:space="preserve"> </v>
      </c>
      <c r="L381" s="41"/>
      <c r="M381" s="36">
        <v>2</v>
      </c>
      <c r="N381" s="4" t="s">
        <v>312</v>
      </c>
      <c r="P381" s="52">
        <v>30</v>
      </c>
      <c r="Q381" s="53">
        <v>100</v>
      </c>
      <c r="R381" s="4"/>
      <c r="S381" s="4"/>
    </row>
    <row r="382" spans="1:19" x14ac:dyDescent="0.25">
      <c r="A382" s="2" t="s">
        <v>763</v>
      </c>
      <c r="B382" s="7" t="s">
        <v>223</v>
      </c>
      <c r="C382" s="6" t="s">
        <v>318</v>
      </c>
      <c r="D382" s="3" t="s">
        <v>719</v>
      </c>
      <c r="E382" s="36">
        <f t="shared" si="20"/>
        <v>4</v>
      </c>
      <c r="F382" s="35">
        <f t="shared" si="23"/>
        <v>2</v>
      </c>
      <c r="G382" s="4" t="str">
        <f t="shared" si="21"/>
        <v/>
      </c>
      <c r="H382" s="4"/>
      <c r="I382" s="62">
        <f>IFERROR(IF(AND(P382&gt;Q382,P382=200),3,IF(OR(P382&gt;=300,Q382&gt;=300),"IT",_xlfn.XLOOKUP(MAX(P382:Q382),codetabel!$A:$A,codetabel!E:E))),"")</f>
        <v>4</v>
      </c>
      <c r="J382" s="33"/>
      <c r="K382" s="41" t="str">
        <f t="shared" si="22"/>
        <v xml:space="preserve"> </v>
      </c>
      <c r="L382" s="41"/>
      <c r="M382" s="36">
        <v>3</v>
      </c>
      <c r="N382" s="4" t="s">
        <v>312</v>
      </c>
      <c r="P382" s="52">
        <v>50</v>
      </c>
      <c r="Q382" s="53">
        <v>200</v>
      </c>
      <c r="R382" s="4"/>
      <c r="S382" s="4"/>
    </row>
    <row r="383" spans="1:19" x14ac:dyDescent="0.25">
      <c r="A383" s="2" t="s">
        <v>763</v>
      </c>
      <c r="B383" s="7" t="s">
        <v>224</v>
      </c>
      <c r="C383" s="6" t="s">
        <v>320</v>
      </c>
      <c r="D383" s="3" t="s">
        <v>765</v>
      </c>
      <c r="E383" s="36" t="str">
        <f t="shared" si="20"/>
        <v>IT</v>
      </c>
      <c r="F383" s="35">
        <f t="shared" si="23"/>
        <v>2</v>
      </c>
      <c r="G383" s="4" t="str">
        <f t="shared" si="21"/>
        <v>GPP</v>
      </c>
      <c r="H383" s="4"/>
      <c r="I383" s="62" t="str">
        <f>IFERROR(IF(AND(P383&gt;Q383,P383=200),3,IF(OR(P383&gt;=300,Q383&gt;=300),"IT",_xlfn.XLOOKUP(MAX(P383:Q383),codetabel!$A:$A,codetabel!E:E))),"")</f>
        <v>IT</v>
      </c>
      <c r="J383" s="33"/>
      <c r="K383" s="41" t="str">
        <f t="shared" si="22"/>
        <v xml:space="preserve"> </v>
      </c>
      <c r="L383" s="41"/>
      <c r="M383" s="36">
        <v>3</v>
      </c>
      <c r="N383" s="4" t="s">
        <v>312</v>
      </c>
      <c r="P383" s="52">
        <v>50</v>
      </c>
      <c r="Q383" s="53">
        <v>300</v>
      </c>
      <c r="R383" s="4" t="s">
        <v>303</v>
      </c>
      <c r="S383" s="4"/>
    </row>
    <row r="384" spans="1:19" x14ac:dyDescent="0.25">
      <c r="A384" s="2" t="s">
        <v>766</v>
      </c>
      <c r="B384" s="7" t="s">
        <v>221</v>
      </c>
      <c r="C384" s="6" t="s">
        <v>308</v>
      </c>
      <c r="D384" s="3"/>
      <c r="E384" s="36" t="str">
        <f t="shared" si="20"/>
        <v/>
      </c>
      <c r="F384" s="35" t="str">
        <f t="shared" si="23"/>
        <v/>
      </c>
      <c r="G384" s="4" t="str">
        <f t="shared" si="21"/>
        <v/>
      </c>
      <c r="H384" s="4"/>
      <c r="I384" s="62" t="str">
        <f>IFERROR(IF(AND(P384&gt;Q384,P384=200),3,IF(OR(P384&gt;=300,Q384&gt;=300),"IT",_xlfn.XLOOKUP(MAX(P384:Q384),codetabel!$A:$A,codetabel!E:E))),"")</f>
        <v/>
      </c>
      <c r="J384" s="33"/>
      <c r="K384" s="41" t="str">
        <f t="shared" si="22"/>
        <v/>
      </c>
      <c r="L384" s="41"/>
      <c r="M384" s="36"/>
      <c r="N384" s="4"/>
      <c r="P384" s="52"/>
      <c r="Q384" s="53"/>
      <c r="R384" s="4"/>
      <c r="S384" s="4"/>
    </row>
    <row r="385" spans="1:19" x14ac:dyDescent="0.25">
      <c r="A385" s="2" t="s">
        <v>766</v>
      </c>
      <c r="B385" s="7" t="s">
        <v>221</v>
      </c>
      <c r="C385" s="6" t="s">
        <v>308</v>
      </c>
      <c r="D385" s="3" t="s">
        <v>767</v>
      </c>
      <c r="E385" s="36" t="str">
        <f t="shared" si="20"/>
        <v/>
      </c>
      <c r="F385" s="35" t="str">
        <f t="shared" si="23"/>
        <v/>
      </c>
      <c r="G385" s="4" t="str">
        <f t="shared" si="21"/>
        <v/>
      </c>
      <c r="H385" s="4"/>
      <c r="I385" s="62" t="str">
        <f>IFERROR(IF(AND(P385&gt;Q385,P385=200),3,IF(OR(P385&gt;=300,Q385&gt;=300),"IT",_xlfn.XLOOKUP(MAX(P385:Q385),codetabel!$A:$A,codetabel!E:E))),"")</f>
        <v/>
      </c>
      <c r="J385" s="33"/>
      <c r="K385" s="41" t="str">
        <f t="shared" si="22"/>
        <v/>
      </c>
      <c r="L385" s="41"/>
      <c r="M385" s="36"/>
      <c r="N385" s="4"/>
      <c r="P385" s="52"/>
      <c r="Q385" s="53"/>
      <c r="R385" s="4"/>
      <c r="S385" s="4"/>
    </row>
    <row r="386" spans="1:19" x14ac:dyDescent="0.25">
      <c r="A386" s="2" t="s">
        <v>766</v>
      </c>
      <c r="B386" s="7" t="s">
        <v>221</v>
      </c>
      <c r="C386" s="6" t="s">
        <v>561</v>
      </c>
      <c r="D386" s="3" t="s">
        <v>220</v>
      </c>
      <c r="E386" s="36">
        <f t="shared" si="20"/>
        <v>1</v>
      </c>
      <c r="F386" s="35">
        <f t="shared" si="23"/>
        <v>1</v>
      </c>
      <c r="G386" s="4" t="str">
        <f t="shared" si="21"/>
        <v/>
      </c>
      <c r="H386" s="4"/>
      <c r="I386" s="62">
        <f>IFERROR(IF(AND(P386&gt;Q386,P386=200),3,IF(OR(P386&gt;=300,Q386&gt;=300),"IT",_xlfn.XLOOKUP(MAX(P386:Q386),codetabel!$A:$A,codetabel!E:E))),"")</f>
        <v>1</v>
      </c>
      <c r="J386" s="33"/>
      <c r="K386" s="41" t="str">
        <f t="shared" si="22"/>
        <v xml:space="preserve"> </v>
      </c>
      <c r="L386" s="41"/>
      <c r="M386" s="36">
        <v>1</v>
      </c>
      <c r="N386" s="4" t="s">
        <v>312</v>
      </c>
      <c r="P386" s="52">
        <v>30</v>
      </c>
      <c r="Q386" s="53">
        <v>30</v>
      </c>
      <c r="R386" s="4"/>
      <c r="S386" s="4"/>
    </row>
    <row r="387" spans="1:19" x14ac:dyDescent="0.25">
      <c r="A387" s="2" t="s">
        <v>768</v>
      </c>
      <c r="B387" s="7" t="s">
        <v>227</v>
      </c>
      <c r="C387" s="6" t="s">
        <v>308</v>
      </c>
      <c r="D387" s="3" t="s">
        <v>1225</v>
      </c>
      <c r="E387" s="36" t="str">
        <f t="shared" si="20"/>
        <v/>
      </c>
      <c r="F387" s="35" t="str">
        <f t="shared" si="23"/>
        <v/>
      </c>
      <c r="G387" s="4" t="str">
        <f t="shared" si="21"/>
        <v/>
      </c>
      <c r="H387" s="4"/>
      <c r="I387" s="62" t="str">
        <f>IFERROR(IF(AND(P387&gt;Q387,P387=200),3,IF(OR(P387&gt;=300,Q387&gt;=300),"IT",_xlfn.XLOOKUP(MAX(P387:Q387),codetabel!$A:$A,codetabel!E:E))),"")</f>
        <v/>
      </c>
      <c r="J387" s="33"/>
      <c r="K387" s="41" t="str">
        <f t="shared" si="22"/>
        <v/>
      </c>
      <c r="L387" s="41"/>
      <c r="M387" s="36"/>
      <c r="N387" s="4"/>
      <c r="P387" s="52"/>
      <c r="Q387" s="53"/>
      <c r="R387" s="4"/>
      <c r="S387" s="4"/>
    </row>
    <row r="388" spans="1:19" x14ac:dyDescent="0.25">
      <c r="A388" s="2" t="s">
        <v>768</v>
      </c>
      <c r="B388" s="7" t="s">
        <v>227</v>
      </c>
      <c r="C388" s="6" t="s">
        <v>308</v>
      </c>
      <c r="D388" s="3" t="s">
        <v>769</v>
      </c>
      <c r="E388" s="36" t="str">
        <f t="shared" ref="E388:E451" si="24">IF(Q388="","",IF(Q388&lt;=10,"FM",IF(Q388&lt;=30,1,IF(Q388&lt;=50,2,IF(Q388&lt;=100,3,IF(Q388&lt;=200,4,IF(Q388&gt;=300,"IT","")))))))</f>
        <v/>
      </c>
      <c r="F388" s="35" t="str">
        <f t="shared" si="23"/>
        <v/>
      </c>
      <c r="G388" s="4" t="str">
        <f t="shared" ref="G388:G451" si="25">IF(R388="Z","GPP","")</f>
        <v/>
      </c>
      <c r="H388" s="4"/>
      <c r="I388" s="62" t="str">
        <f>IFERROR(IF(AND(P388&gt;Q388,P388=200),3,IF(OR(P388&gt;=300,Q388&gt;=300),"IT",_xlfn.XLOOKUP(MAX(P388:Q388),codetabel!$A:$A,codetabel!E:E))),"")</f>
        <v/>
      </c>
      <c r="J388" s="33"/>
      <c r="K388" s="41" t="str">
        <f t="shared" ref="K388:K451" si="26">IF(F388="","",IF(AND(F388="FM",OR(E388="FM",E388=1)),"JA"," "))</f>
        <v/>
      </c>
      <c r="L388" s="41"/>
      <c r="M388" s="36"/>
      <c r="N388" s="4"/>
      <c r="P388" s="52"/>
      <c r="Q388" s="53"/>
      <c r="R388" s="4"/>
      <c r="S388" s="4"/>
    </row>
    <row r="389" spans="1:19" x14ac:dyDescent="0.25">
      <c r="A389" s="2" t="s">
        <v>770</v>
      </c>
      <c r="B389" s="7" t="s">
        <v>226</v>
      </c>
      <c r="C389" s="5"/>
      <c r="D389" s="3" t="s">
        <v>225</v>
      </c>
      <c r="E389" s="36">
        <f t="shared" si="24"/>
        <v>1</v>
      </c>
      <c r="F389" s="35">
        <f t="shared" ref="F389:F452" si="27">IF(P389="","",IF(P389&lt;=10,"FM",IF(P389&lt;=30,1,IF(P389&lt;=50,2,IF(P389&lt;=100,3,IF(P389&lt;=200,3,IF(P389&gt;=300,"IT","")))))))</f>
        <v>3</v>
      </c>
      <c r="G389" s="4" t="str">
        <f t="shared" si="25"/>
        <v/>
      </c>
      <c r="H389" s="4"/>
      <c r="I389" s="62">
        <f>IFERROR(IF(AND(P389&gt;Q389,P389=200),3,IF(OR(P389&gt;=300,Q389&gt;=300),"IT",_xlfn.XLOOKUP(MAX(P389:Q389),codetabel!$A:$A,codetabel!E:E))),"")</f>
        <v>3</v>
      </c>
      <c r="J389" s="33"/>
      <c r="K389" s="41" t="str">
        <f t="shared" si="26"/>
        <v xml:space="preserve"> </v>
      </c>
      <c r="L389" s="41"/>
      <c r="M389" s="36">
        <v>1</v>
      </c>
      <c r="N389" s="4" t="s">
        <v>312</v>
      </c>
      <c r="P389" s="52">
        <v>200</v>
      </c>
      <c r="Q389" s="53">
        <v>30</v>
      </c>
      <c r="R389" s="4"/>
      <c r="S389" s="4"/>
    </row>
    <row r="390" spans="1:19" x14ac:dyDescent="0.25">
      <c r="A390" s="2" t="s">
        <v>771</v>
      </c>
      <c r="B390" s="7" t="s">
        <v>86</v>
      </c>
      <c r="C390" s="5"/>
      <c r="D390" s="3" t="s">
        <v>772</v>
      </c>
      <c r="E390" s="36">
        <f t="shared" si="24"/>
        <v>1</v>
      </c>
      <c r="F390" s="35">
        <f t="shared" si="27"/>
        <v>3</v>
      </c>
      <c r="G390" s="4" t="str">
        <f t="shared" si="25"/>
        <v/>
      </c>
      <c r="H390" s="4"/>
      <c r="I390" s="62">
        <f>IFERROR(IF(AND(P390&gt;Q390,P390=200),3,IF(OR(P390&gt;=300,Q390&gt;=300),"IT",_xlfn.XLOOKUP(MAX(P390:Q390),codetabel!$A:$A,codetabel!E:E))),"")</f>
        <v>3</v>
      </c>
      <c r="J390" s="33"/>
      <c r="K390" s="41" t="str">
        <f t="shared" si="26"/>
        <v xml:space="preserve"> </v>
      </c>
      <c r="L390" s="41"/>
      <c r="M390" s="36">
        <v>1</v>
      </c>
      <c r="N390" s="4" t="s">
        <v>312</v>
      </c>
      <c r="P390" s="52">
        <v>200</v>
      </c>
      <c r="Q390" s="53">
        <v>30</v>
      </c>
      <c r="R390" s="4"/>
      <c r="S390" s="4"/>
    </row>
    <row r="391" spans="1:19" x14ac:dyDescent="0.25">
      <c r="A391" s="2" t="s">
        <v>773</v>
      </c>
      <c r="B391" s="7" t="s">
        <v>720</v>
      </c>
      <c r="C391" s="5"/>
      <c r="D391" s="3" t="s">
        <v>774</v>
      </c>
      <c r="E391" s="36">
        <f t="shared" si="24"/>
        <v>4</v>
      </c>
      <c r="F391" s="35">
        <f t="shared" si="27"/>
        <v>3</v>
      </c>
      <c r="G391" s="4" t="str">
        <f t="shared" si="25"/>
        <v/>
      </c>
      <c r="H391" s="4" t="s">
        <v>1237</v>
      </c>
      <c r="I391" s="62">
        <f>IFERROR(IF(AND(P391&gt;Q391,P391=200),3,IF(OR(P391&gt;=300,Q391&gt;=300),"IT",_xlfn.XLOOKUP(MAX(P391:Q391),codetabel!$A:$A,codetabel!E:E))),"")</f>
        <v>4</v>
      </c>
      <c r="J391" s="33"/>
      <c r="K391" s="41" t="str">
        <f t="shared" si="26"/>
        <v xml:space="preserve"> </v>
      </c>
      <c r="L391" s="41"/>
      <c r="M391" s="36">
        <v>2</v>
      </c>
      <c r="N391" s="4" t="s">
        <v>312</v>
      </c>
      <c r="P391" s="52">
        <v>100</v>
      </c>
      <c r="Q391" s="53">
        <v>200</v>
      </c>
      <c r="R391" s="4"/>
      <c r="S391" s="4" t="s">
        <v>1237</v>
      </c>
    </row>
    <row r="392" spans="1:19" x14ac:dyDescent="0.25">
      <c r="A392" s="2" t="s">
        <v>775</v>
      </c>
      <c r="B392" s="7" t="s">
        <v>716</v>
      </c>
      <c r="C392" s="5"/>
      <c r="D392" s="3" t="s">
        <v>776</v>
      </c>
      <c r="E392" s="36">
        <f t="shared" si="24"/>
        <v>3</v>
      </c>
      <c r="F392" s="35">
        <f t="shared" si="27"/>
        <v>3</v>
      </c>
      <c r="G392" s="4" t="str">
        <f t="shared" si="25"/>
        <v/>
      </c>
      <c r="H392" s="4"/>
      <c r="I392" s="62">
        <f>IFERROR(IF(AND(P392&gt;Q392,P392=200),3,IF(OR(P392&gt;=300,Q392&gt;=300),"IT",_xlfn.XLOOKUP(MAX(P392:Q392),codetabel!$A:$A,codetabel!E:E))),"")</f>
        <v>3</v>
      </c>
      <c r="J392" s="33"/>
      <c r="K392" s="41" t="str">
        <f t="shared" si="26"/>
        <v xml:space="preserve"> </v>
      </c>
      <c r="L392" s="41"/>
      <c r="M392" s="36">
        <v>2</v>
      </c>
      <c r="N392" s="4" t="s">
        <v>312</v>
      </c>
      <c r="P392" s="52">
        <v>100</v>
      </c>
      <c r="Q392" s="53">
        <v>100</v>
      </c>
      <c r="R392" s="4"/>
      <c r="S392" s="4"/>
    </row>
    <row r="393" spans="1:19" x14ac:dyDescent="0.25">
      <c r="A393" s="2" t="s">
        <v>777</v>
      </c>
      <c r="B393" s="7" t="s">
        <v>722</v>
      </c>
      <c r="C393" s="5"/>
      <c r="D393" s="3" t="s">
        <v>778</v>
      </c>
      <c r="E393" s="36">
        <f t="shared" si="24"/>
        <v>1</v>
      </c>
      <c r="F393" s="35">
        <f t="shared" si="27"/>
        <v>3</v>
      </c>
      <c r="G393" s="4" t="str">
        <f t="shared" si="25"/>
        <v/>
      </c>
      <c r="H393" s="4" t="s">
        <v>1237</v>
      </c>
      <c r="I393" s="62">
        <f>IFERROR(IF(AND(P393&gt;Q393,P393=200),3,IF(OR(P393&gt;=300,Q393&gt;=300),"IT",_xlfn.XLOOKUP(MAX(P393:Q393),codetabel!$A:$A,codetabel!E:E))),"")</f>
        <v>3</v>
      </c>
      <c r="J393" s="33"/>
      <c r="K393" s="41" t="str">
        <f t="shared" si="26"/>
        <v xml:space="preserve"> </v>
      </c>
      <c r="L393" s="41"/>
      <c r="M393" s="36">
        <v>2</v>
      </c>
      <c r="N393" s="4" t="s">
        <v>312</v>
      </c>
      <c r="P393" s="52">
        <v>200</v>
      </c>
      <c r="Q393" s="53">
        <v>30</v>
      </c>
      <c r="R393" s="4"/>
      <c r="S393" s="4" t="s">
        <v>1237</v>
      </c>
    </row>
    <row r="394" spans="1:19" x14ac:dyDescent="0.25">
      <c r="A394" s="2" t="s">
        <v>779</v>
      </c>
      <c r="B394" s="7" t="s">
        <v>87</v>
      </c>
      <c r="C394" s="5"/>
      <c r="D394" s="3" t="s">
        <v>780</v>
      </c>
      <c r="E394" s="36">
        <f t="shared" si="24"/>
        <v>1</v>
      </c>
      <c r="F394" s="35">
        <f t="shared" si="27"/>
        <v>1</v>
      </c>
      <c r="G394" s="4" t="str">
        <f t="shared" si="25"/>
        <v/>
      </c>
      <c r="H394" s="4"/>
      <c r="I394" s="62">
        <f>IFERROR(IF(AND(P394&gt;Q394,P394=200),3,IF(OR(P394&gt;=300,Q394&gt;=300),"IT",_xlfn.XLOOKUP(MAX(P394:Q394),codetabel!$A:$A,codetabel!E:E))),"")</f>
        <v>1</v>
      </c>
      <c r="J394" s="33"/>
      <c r="K394" s="41" t="str">
        <f t="shared" si="26"/>
        <v xml:space="preserve"> </v>
      </c>
      <c r="L394" s="41"/>
      <c r="M394" s="36">
        <v>1</v>
      </c>
      <c r="N394" s="4" t="s">
        <v>312</v>
      </c>
      <c r="P394" s="52">
        <v>30</v>
      </c>
      <c r="Q394" s="53">
        <v>30</v>
      </c>
      <c r="R394" s="4"/>
      <c r="S394" s="4"/>
    </row>
    <row r="395" spans="1:19" x14ac:dyDescent="0.25">
      <c r="A395" s="2" t="s">
        <v>781</v>
      </c>
      <c r="B395" s="7" t="s">
        <v>88</v>
      </c>
      <c r="C395" s="5"/>
      <c r="D395" s="3" t="s">
        <v>782</v>
      </c>
      <c r="E395" s="36" t="str">
        <f t="shared" si="24"/>
        <v>IT</v>
      </c>
      <c r="F395" s="35" t="str">
        <f t="shared" si="27"/>
        <v>IT</v>
      </c>
      <c r="G395" s="4" t="str">
        <f t="shared" si="25"/>
        <v>GPP</v>
      </c>
      <c r="H395" s="4" t="s">
        <v>1237</v>
      </c>
      <c r="I395" s="62" t="str">
        <f>IFERROR(IF(AND(P395&gt;Q395,P395=200),3,IF(OR(P395&gt;=300,Q395&gt;=300),"IT",_xlfn.XLOOKUP(MAX(P395:Q395),codetabel!$A:$A,codetabel!E:E))),"")</f>
        <v>IT</v>
      </c>
      <c r="J395" s="33"/>
      <c r="K395" s="41" t="str">
        <f t="shared" si="26"/>
        <v xml:space="preserve"> </v>
      </c>
      <c r="L395" s="41"/>
      <c r="M395" s="36">
        <v>2</v>
      </c>
      <c r="N395" s="4" t="s">
        <v>312</v>
      </c>
      <c r="P395" s="52">
        <v>1500</v>
      </c>
      <c r="Q395" s="53">
        <v>1000</v>
      </c>
      <c r="R395" s="4" t="s">
        <v>303</v>
      </c>
      <c r="S395" s="4" t="s">
        <v>1237</v>
      </c>
    </row>
    <row r="396" spans="1:19" x14ac:dyDescent="0.25">
      <c r="A396" s="2" t="s">
        <v>783</v>
      </c>
      <c r="B396" s="7" t="s">
        <v>228</v>
      </c>
      <c r="C396" s="6" t="s">
        <v>308</v>
      </c>
      <c r="D396" s="3" t="s">
        <v>1225</v>
      </c>
      <c r="E396" s="36" t="str">
        <f t="shared" si="24"/>
        <v/>
      </c>
      <c r="F396" s="35" t="str">
        <f t="shared" si="27"/>
        <v/>
      </c>
      <c r="G396" s="4" t="str">
        <f t="shared" si="25"/>
        <v/>
      </c>
      <c r="H396" s="4"/>
      <c r="I396" s="62" t="str">
        <f>IFERROR(IF(AND(P396&gt;Q396,P396=200),3,IF(OR(P396&gt;=300,Q396&gt;=300),"IT",_xlfn.XLOOKUP(MAX(P396:Q396),codetabel!$A:$A,codetabel!E:E))),"")</f>
        <v/>
      </c>
      <c r="J396" s="33"/>
      <c r="K396" s="41" t="str">
        <f t="shared" si="26"/>
        <v/>
      </c>
      <c r="L396" s="41"/>
      <c r="M396" s="36"/>
      <c r="N396" s="4"/>
      <c r="P396" s="52"/>
      <c r="Q396" s="53"/>
      <c r="R396" s="4"/>
      <c r="S396" s="4"/>
    </row>
    <row r="397" spans="1:19" x14ac:dyDescent="0.25">
      <c r="A397" s="2" t="s">
        <v>783</v>
      </c>
      <c r="B397" s="7" t="s">
        <v>228</v>
      </c>
      <c r="C397" s="6" t="s">
        <v>308</v>
      </c>
      <c r="D397" s="3" t="s">
        <v>784</v>
      </c>
      <c r="E397" s="36" t="str">
        <f t="shared" si="24"/>
        <v/>
      </c>
      <c r="F397" s="35" t="str">
        <f t="shared" si="27"/>
        <v/>
      </c>
      <c r="G397" s="4" t="str">
        <f t="shared" si="25"/>
        <v/>
      </c>
      <c r="H397" s="4"/>
      <c r="I397" s="62" t="str">
        <f>IFERROR(IF(AND(P397&gt;Q397,P397=200),3,IF(OR(P397&gt;=300,Q397&gt;=300),"IT",_xlfn.XLOOKUP(MAX(P397:Q397),codetabel!$A:$A,codetabel!E:E))),"")</f>
        <v/>
      </c>
      <c r="J397" s="33"/>
      <c r="K397" s="41" t="str">
        <f t="shared" si="26"/>
        <v/>
      </c>
      <c r="L397" s="41"/>
      <c r="M397" s="36"/>
      <c r="N397" s="4"/>
      <c r="P397" s="52"/>
      <c r="Q397" s="53"/>
      <c r="R397" s="4"/>
      <c r="S397" s="4"/>
    </row>
    <row r="398" spans="1:19" x14ac:dyDescent="0.25">
      <c r="A398" s="2" t="s">
        <v>785</v>
      </c>
      <c r="B398" s="7" t="s">
        <v>219</v>
      </c>
      <c r="C398" s="5"/>
      <c r="D398" s="3" t="s">
        <v>218</v>
      </c>
      <c r="E398" s="36">
        <f t="shared" si="24"/>
        <v>2</v>
      </c>
      <c r="F398" s="35">
        <f t="shared" si="27"/>
        <v>1</v>
      </c>
      <c r="G398" s="4" t="str">
        <f t="shared" si="25"/>
        <v/>
      </c>
      <c r="H398" s="4"/>
      <c r="I398" s="62">
        <f>IFERROR(IF(AND(P398&gt;Q398,P398=200),3,IF(OR(P398&gt;=300,Q398&gt;=300),"IT",_xlfn.XLOOKUP(MAX(P398:Q398),codetabel!$A:$A,codetabel!E:E))),"")</f>
        <v>2</v>
      </c>
      <c r="J398" s="33"/>
      <c r="K398" s="41" t="str">
        <f t="shared" si="26"/>
        <v xml:space="preserve"> </v>
      </c>
      <c r="L398" s="41"/>
      <c r="M398" s="36">
        <v>2</v>
      </c>
      <c r="N398" s="4" t="s">
        <v>312</v>
      </c>
      <c r="P398" s="52">
        <v>30</v>
      </c>
      <c r="Q398" s="53">
        <v>50</v>
      </c>
      <c r="R398" s="4"/>
      <c r="S398" s="4"/>
    </row>
    <row r="399" spans="1:19" x14ac:dyDescent="0.25">
      <c r="A399" s="2" t="s">
        <v>786</v>
      </c>
      <c r="B399" s="7" t="s">
        <v>178</v>
      </c>
      <c r="C399" s="5"/>
      <c r="D399" s="3" t="s">
        <v>787</v>
      </c>
      <c r="E399" s="36">
        <f t="shared" si="24"/>
        <v>2</v>
      </c>
      <c r="F399" s="35">
        <f t="shared" si="27"/>
        <v>2</v>
      </c>
      <c r="G399" s="4" t="str">
        <f t="shared" si="25"/>
        <v/>
      </c>
      <c r="H399" s="4"/>
      <c r="I399" s="62">
        <f>IFERROR(IF(AND(P399&gt;Q399,P399=200),3,IF(OR(P399&gt;=300,Q399&gt;=300),"IT",_xlfn.XLOOKUP(MAX(P399:Q399),codetabel!$A:$A,codetabel!E:E))),"")</f>
        <v>2</v>
      </c>
      <c r="J399" s="33"/>
      <c r="K399" s="41" t="str">
        <f t="shared" si="26"/>
        <v xml:space="preserve"> </v>
      </c>
      <c r="L399" s="41"/>
      <c r="M399" s="36">
        <v>1</v>
      </c>
      <c r="N399" s="4" t="s">
        <v>312</v>
      </c>
      <c r="P399" s="52">
        <v>50</v>
      </c>
      <c r="Q399" s="53">
        <v>50</v>
      </c>
      <c r="R399" s="4"/>
      <c r="S399" s="4"/>
    </row>
    <row r="400" spans="1:19" x14ac:dyDescent="0.25">
      <c r="A400" s="2" t="s">
        <v>788</v>
      </c>
      <c r="B400" s="7" t="s">
        <v>217</v>
      </c>
      <c r="C400" s="6" t="s">
        <v>308</v>
      </c>
      <c r="D400" s="3" t="s">
        <v>1225</v>
      </c>
      <c r="E400" s="36" t="str">
        <f t="shared" si="24"/>
        <v/>
      </c>
      <c r="F400" s="35" t="str">
        <f t="shared" si="27"/>
        <v/>
      </c>
      <c r="G400" s="4" t="str">
        <f t="shared" si="25"/>
        <v/>
      </c>
      <c r="H400" s="4"/>
      <c r="I400" s="62" t="str">
        <f>IFERROR(IF(AND(P400&gt;Q400,P400=200),3,IF(OR(P400&gt;=300,Q400&gt;=300),"IT",_xlfn.XLOOKUP(MAX(P400:Q400),codetabel!$A:$A,codetabel!E:E))),"")</f>
        <v/>
      </c>
      <c r="J400" s="33"/>
      <c r="K400" s="41" t="str">
        <f t="shared" si="26"/>
        <v/>
      </c>
      <c r="L400" s="41"/>
      <c r="M400" s="36"/>
      <c r="N400" s="4"/>
      <c r="P400" s="52"/>
      <c r="Q400" s="53"/>
      <c r="R400" s="4"/>
      <c r="S400" s="4"/>
    </row>
    <row r="401" spans="1:19" x14ac:dyDescent="0.25">
      <c r="A401" s="2" t="s">
        <v>788</v>
      </c>
      <c r="B401" s="7" t="s">
        <v>217</v>
      </c>
      <c r="C401" s="6" t="s">
        <v>308</v>
      </c>
      <c r="D401" s="3" t="s">
        <v>789</v>
      </c>
      <c r="E401" s="36" t="str">
        <f t="shared" si="24"/>
        <v/>
      </c>
      <c r="F401" s="35" t="str">
        <f t="shared" si="27"/>
        <v/>
      </c>
      <c r="G401" s="4" t="str">
        <f t="shared" si="25"/>
        <v/>
      </c>
      <c r="H401" s="4"/>
      <c r="I401" s="62" t="str">
        <f>IFERROR(IF(AND(P401&gt;Q401,P401=200),3,IF(OR(P401&gt;=300,Q401&gt;=300),"IT",_xlfn.XLOOKUP(MAX(P401:Q401),codetabel!$A:$A,codetabel!E:E))),"")</f>
        <v/>
      </c>
      <c r="J401" s="33"/>
      <c r="K401" s="41" t="str">
        <f t="shared" si="26"/>
        <v/>
      </c>
      <c r="L401" s="41"/>
      <c r="M401" s="36"/>
      <c r="N401" s="4"/>
      <c r="P401" s="52"/>
      <c r="Q401" s="53"/>
      <c r="R401" s="4"/>
      <c r="S401" s="4"/>
    </row>
    <row r="402" spans="1:19" x14ac:dyDescent="0.25">
      <c r="A402" s="2" t="s">
        <v>788</v>
      </c>
      <c r="B402" s="7" t="s">
        <v>217</v>
      </c>
      <c r="C402" s="6" t="s">
        <v>561</v>
      </c>
      <c r="D402" s="3" t="s">
        <v>216</v>
      </c>
      <c r="E402" s="36">
        <f t="shared" si="24"/>
        <v>1</v>
      </c>
      <c r="F402" s="35">
        <f t="shared" si="27"/>
        <v>1</v>
      </c>
      <c r="G402" s="4" t="str">
        <f t="shared" si="25"/>
        <v/>
      </c>
      <c r="H402" s="4"/>
      <c r="I402" s="62">
        <f>IFERROR(IF(AND(P402&gt;Q402,P402=200),3,IF(OR(P402&gt;=300,Q402&gt;=300),"IT",_xlfn.XLOOKUP(MAX(P402:Q402),codetabel!$A:$A,codetabel!E:E))),"")</f>
        <v>1</v>
      </c>
      <c r="J402" s="33"/>
      <c r="K402" s="41" t="str">
        <f t="shared" si="26"/>
        <v xml:space="preserve"> </v>
      </c>
      <c r="L402" s="41"/>
      <c r="M402" s="36">
        <v>1</v>
      </c>
      <c r="N402" s="4" t="s">
        <v>312</v>
      </c>
      <c r="P402" s="52">
        <v>30</v>
      </c>
      <c r="Q402" s="53">
        <v>30</v>
      </c>
      <c r="R402" s="4"/>
      <c r="S402" s="4"/>
    </row>
    <row r="403" spans="1:19" x14ac:dyDescent="0.25">
      <c r="A403" s="2" t="s">
        <v>790</v>
      </c>
      <c r="B403" s="7" t="s">
        <v>763</v>
      </c>
      <c r="C403" s="6" t="s">
        <v>308</v>
      </c>
      <c r="D403" s="3" t="s">
        <v>1225</v>
      </c>
      <c r="E403" s="36" t="str">
        <f t="shared" si="24"/>
        <v/>
      </c>
      <c r="F403" s="35" t="str">
        <f t="shared" si="27"/>
        <v/>
      </c>
      <c r="G403" s="4" t="str">
        <f t="shared" si="25"/>
        <v/>
      </c>
      <c r="H403" s="4"/>
      <c r="I403" s="62" t="str">
        <f>IFERROR(IF(AND(P403&gt;Q403,P403=200),3,IF(OR(P403&gt;=300,Q403&gt;=300),"IT",_xlfn.XLOOKUP(MAX(P403:Q403),codetabel!$A:$A,codetabel!E:E))),"")</f>
        <v/>
      </c>
      <c r="J403" s="33"/>
      <c r="K403" s="41" t="str">
        <f t="shared" si="26"/>
        <v/>
      </c>
      <c r="L403" s="41"/>
      <c r="M403" s="36"/>
      <c r="N403" s="4"/>
      <c r="P403" s="52"/>
      <c r="Q403" s="53"/>
      <c r="R403" s="4"/>
      <c r="S403" s="4"/>
    </row>
    <row r="404" spans="1:19" x14ac:dyDescent="0.25">
      <c r="A404" s="2" t="s">
        <v>790</v>
      </c>
      <c r="B404" s="7" t="s">
        <v>763</v>
      </c>
      <c r="C404" s="6"/>
      <c r="D404" s="3" t="s">
        <v>791</v>
      </c>
      <c r="E404" s="36" t="str">
        <f t="shared" si="24"/>
        <v/>
      </c>
      <c r="F404" s="35" t="str">
        <f t="shared" si="27"/>
        <v/>
      </c>
      <c r="G404" s="4" t="str">
        <f t="shared" si="25"/>
        <v/>
      </c>
      <c r="H404" s="4"/>
      <c r="I404" s="62" t="str">
        <f>IFERROR(IF(AND(P404&gt;Q404,P404=200),3,IF(OR(P404&gt;=300,Q404&gt;=300),"IT",_xlfn.XLOOKUP(MAX(P404:Q404),codetabel!$A:$A,codetabel!E:E))),"")</f>
        <v/>
      </c>
      <c r="J404" s="33"/>
      <c r="K404" s="41" t="str">
        <f t="shared" si="26"/>
        <v/>
      </c>
      <c r="L404" s="41"/>
      <c r="M404" s="36"/>
      <c r="N404" s="4"/>
      <c r="P404" s="52"/>
      <c r="Q404" s="53"/>
      <c r="R404" s="4"/>
      <c r="S404" s="4"/>
    </row>
    <row r="405" spans="1:19" x14ac:dyDescent="0.25">
      <c r="A405" s="2" t="s">
        <v>792</v>
      </c>
      <c r="B405" s="7" t="s">
        <v>89</v>
      </c>
      <c r="C405" s="6" t="s">
        <v>314</v>
      </c>
      <c r="D405" s="3" t="s">
        <v>793</v>
      </c>
      <c r="E405" s="36" t="str">
        <f t="shared" si="24"/>
        <v/>
      </c>
      <c r="F405" s="35" t="str">
        <f t="shared" si="27"/>
        <v/>
      </c>
      <c r="G405" s="4" t="str">
        <f t="shared" si="25"/>
        <v/>
      </c>
      <c r="H405" s="4"/>
      <c r="I405" s="62" t="str">
        <f>IFERROR(IF(AND(P405&gt;Q405,P405=200),3,IF(OR(P405&gt;=300,Q405&gt;=300),"IT",_xlfn.XLOOKUP(MAX(P405:Q405),codetabel!$A:$A,codetabel!E:E))),"")</f>
        <v/>
      </c>
      <c r="J405" s="33"/>
      <c r="K405" s="41" t="str">
        <f t="shared" si="26"/>
        <v/>
      </c>
      <c r="L405" s="41"/>
      <c r="M405" s="36"/>
      <c r="N405" s="4"/>
      <c r="P405" s="52"/>
      <c r="Q405" s="53"/>
      <c r="R405" s="4"/>
      <c r="S405" s="4"/>
    </row>
    <row r="406" spans="1:19" x14ac:dyDescent="0.25">
      <c r="A406" s="2" t="s">
        <v>792</v>
      </c>
      <c r="B406" s="7" t="s">
        <v>89</v>
      </c>
      <c r="C406" s="6" t="s">
        <v>316</v>
      </c>
      <c r="D406" s="3" t="s">
        <v>794</v>
      </c>
      <c r="E406" s="36">
        <f t="shared" si="24"/>
        <v>4</v>
      </c>
      <c r="F406" s="35">
        <f t="shared" si="27"/>
        <v>3</v>
      </c>
      <c r="G406" s="4" t="str">
        <f t="shared" si="25"/>
        <v/>
      </c>
      <c r="H406" s="4" t="s">
        <v>1237</v>
      </c>
      <c r="I406" s="62">
        <f>IFERROR(IF(AND(P406&gt;Q406,P406=200),3,IF(OR(P406&gt;=300,Q406&gt;=300),"IT",_xlfn.XLOOKUP(MAX(P406:Q406),codetabel!$A:$A,codetabel!E:E))),"")</f>
        <v>4</v>
      </c>
      <c r="J406" s="33"/>
      <c r="K406" s="41" t="str">
        <f t="shared" si="26"/>
        <v xml:space="preserve"> </v>
      </c>
      <c r="L406" s="41"/>
      <c r="M406" s="36">
        <v>3</v>
      </c>
      <c r="N406" s="4" t="s">
        <v>312</v>
      </c>
      <c r="P406" s="52">
        <v>100</v>
      </c>
      <c r="Q406" s="53">
        <v>200</v>
      </c>
      <c r="R406" s="4"/>
      <c r="S406" s="4" t="s">
        <v>1237</v>
      </c>
    </row>
    <row r="407" spans="1:19" x14ac:dyDescent="0.25">
      <c r="A407" s="2" t="s">
        <v>792</v>
      </c>
      <c r="B407" s="7" t="s">
        <v>89</v>
      </c>
      <c r="C407" s="6" t="s">
        <v>318</v>
      </c>
      <c r="D407" s="3" t="s">
        <v>795</v>
      </c>
      <c r="E407" s="36" t="str">
        <f t="shared" si="24"/>
        <v>IT</v>
      </c>
      <c r="F407" s="35">
        <f t="shared" si="27"/>
        <v>3</v>
      </c>
      <c r="G407" s="4" t="str">
        <f t="shared" si="25"/>
        <v>GPP</v>
      </c>
      <c r="H407" s="4" t="s">
        <v>1237</v>
      </c>
      <c r="I407" s="62" t="str">
        <f>IFERROR(IF(AND(P407&gt;Q407,P407=200),3,IF(OR(P407&gt;=300,Q407&gt;=300),"IT",_xlfn.XLOOKUP(MAX(P407:Q407),codetabel!$A:$A,codetabel!E:E))),"")</f>
        <v>IT</v>
      </c>
      <c r="J407" s="33"/>
      <c r="K407" s="41" t="str">
        <f t="shared" si="26"/>
        <v xml:space="preserve"> </v>
      </c>
      <c r="L407" s="41"/>
      <c r="M407" s="36">
        <v>3</v>
      </c>
      <c r="N407" s="4" t="s">
        <v>312</v>
      </c>
      <c r="P407" s="52">
        <v>200</v>
      </c>
      <c r="Q407" s="53">
        <v>300</v>
      </c>
      <c r="R407" s="4" t="s">
        <v>303</v>
      </c>
      <c r="S407" s="4" t="s">
        <v>1237</v>
      </c>
    </row>
    <row r="408" spans="1:19" x14ac:dyDescent="0.25">
      <c r="A408" s="2" t="s">
        <v>796</v>
      </c>
      <c r="B408" s="7" t="s">
        <v>90</v>
      </c>
      <c r="C408" s="5"/>
      <c r="D408" s="3" t="s">
        <v>797</v>
      </c>
      <c r="E408" s="36">
        <f t="shared" si="24"/>
        <v>4</v>
      </c>
      <c r="F408" s="35">
        <f t="shared" si="27"/>
        <v>3</v>
      </c>
      <c r="G408" s="4" t="str">
        <f t="shared" si="25"/>
        <v/>
      </c>
      <c r="H408" s="4" t="s">
        <v>1237</v>
      </c>
      <c r="I408" s="62">
        <f>IFERROR(IF(AND(P408&gt;Q408,P408=200),3,IF(OR(P408&gt;=300,Q408&gt;=300),"IT",_xlfn.XLOOKUP(MAX(P408:Q408),codetabel!$A:$A,codetabel!E:E))),"")</f>
        <v>4</v>
      </c>
      <c r="J408" s="33"/>
      <c r="K408" s="41" t="str">
        <f t="shared" si="26"/>
        <v xml:space="preserve"> </v>
      </c>
      <c r="L408" s="41"/>
      <c r="M408" s="36">
        <v>2</v>
      </c>
      <c r="N408" s="4" t="s">
        <v>312</v>
      </c>
      <c r="P408" s="52">
        <v>100</v>
      </c>
      <c r="Q408" s="53">
        <v>200</v>
      </c>
      <c r="R408" s="4"/>
      <c r="S408" s="4" t="s">
        <v>1237</v>
      </c>
    </row>
    <row r="409" spans="1:19" x14ac:dyDescent="0.25">
      <c r="A409" s="2" t="s">
        <v>798</v>
      </c>
      <c r="B409" s="7" t="s">
        <v>91</v>
      </c>
      <c r="C409" s="5"/>
      <c r="D409" s="3" t="s">
        <v>799</v>
      </c>
      <c r="E409" s="36">
        <f t="shared" si="24"/>
        <v>4</v>
      </c>
      <c r="F409" s="35">
        <f t="shared" si="27"/>
        <v>1</v>
      </c>
      <c r="G409" s="4" t="str">
        <f t="shared" si="25"/>
        <v/>
      </c>
      <c r="H409" s="4"/>
      <c r="I409" s="62">
        <f>IFERROR(IF(AND(P409&gt;Q409,P409=200),3,IF(OR(P409&gt;=300,Q409&gt;=300),"IT",_xlfn.XLOOKUP(MAX(P409:Q409),codetabel!$A:$A,codetabel!E:E))),"")</f>
        <v>4</v>
      </c>
      <c r="J409" s="33"/>
      <c r="K409" s="41" t="str">
        <f t="shared" si="26"/>
        <v xml:space="preserve"> </v>
      </c>
      <c r="L409" s="41"/>
      <c r="M409" s="36">
        <v>2</v>
      </c>
      <c r="N409" s="4" t="s">
        <v>312</v>
      </c>
      <c r="P409" s="52">
        <v>30</v>
      </c>
      <c r="Q409" s="53">
        <v>200</v>
      </c>
      <c r="R409" s="4"/>
      <c r="S409" s="4"/>
    </row>
    <row r="410" spans="1:19" x14ac:dyDescent="0.25">
      <c r="A410" s="2" t="s">
        <v>800</v>
      </c>
      <c r="B410" s="7" t="s">
        <v>87</v>
      </c>
      <c r="C410" s="5"/>
      <c r="D410" s="3" t="s">
        <v>801</v>
      </c>
      <c r="E410" s="36">
        <f t="shared" si="24"/>
        <v>3</v>
      </c>
      <c r="F410" s="35">
        <f t="shared" si="27"/>
        <v>1</v>
      </c>
      <c r="G410" s="4" t="str">
        <f t="shared" si="25"/>
        <v/>
      </c>
      <c r="H410" s="4" t="s">
        <v>1237</v>
      </c>
      <c r="I410" s="62">
        <f>IFERROR(IF(AND(P410&gt;Q410,P410=200),3,IF(OR(P410&gt;=300,Q410&gt;=300),"IT",_xlfn.XLOOKUP(MAX(P410:Q410),codetabel!$A:$A,codetabel!E:E))),"")</f>
        <v>3</v>
      </c>
      <c r="J410" s="33"/>
      <c r="K410" s="41" t="str">
        <f t="shared" si="26"/>
        <v xml:space="preserve"> </v>
      </c>
      <c r="L410" s="41"/>
      <c r="M410" s="36">
        <v>2</v>
      </c>
      <c r="N410" s="4" t="s">
        <v>312</v>
      </c>
      <c r="P410" s="52">
        <v>30</v>
      </c>
      <c r="Q410" s="53">
        <v>100</v>
      </c>
      <c r="R410" s="4"/>
      <c r="S410" s="4" t="s">
        <v>1237</v>
      </c>
    </row>
    <row r="411" spans="1:19" x14ac:dyDescent="0.25">
      <c r="A411" s="2" t="s">
        <v>802</v>
      </c>
      <c r="B411" s="7" t="s">
        <v>766</v>
      </c>
      <c r="C411" s="6" t="s">
        <v>308</v>
      </c>
      <c r="D411" s="3" t="s">
        <v>1225</v>
      </c>
      <c r="E411" s="36" t="str">
        <f t="shared" si="24"/>
        <v/>
      </c>
      <c r="F411" s="35" t="str">
        <f t="shared" si="27"/>
        <v/>
      </c>
      <c r="G411" s="4" t="str">
        <f t="shared" si="25"/>
        <v/>
      </c>
      <c r="H411" s="4"/>
      <c r="I411" s="62" t="str">
        <f>IFERROR(IF(AND(P411&gt;Q411,P411=200),3,IF(OR(P411&gt;=300,Q411&gt;=300),"IT",_xlfn.XLOOKUP(MAX(P411:Q411),codetabel!$A:$A,codetabel!E:E))),"")</f>
        <v/>
      </c>
      <c r="J411" s="33"/>
      <c r="K411" s="41" t="str">
        <f t="shared" si="26"/>
        <v/>
      </c>
      <c r="L411" s="41"/>
      <c r="M411" s="36"/>
      <c r="N411" s="4"/>
      <c r="P411" s="52"/>
      <c r="Q411" s="53"/>
      <c r="R411" s="4"/>
      <c r="S411" s="4"/>
    </row>
    <row r="412" spans="1:19" x14ac:dyDescent="0.25">
      <c r="A412" s="2" t="s">
        <v>802</v>
      </c>
      <c r="B412" s="7" t="s">
        <v>766</v>
      </c>
      <c r="C412" s="6" t="s">
        <v>308</v>
      </c>
      <c r="D412" s="3" t="s">
        <v>803</v>
      </c>
      <c r="E412" s="36" t="str">
        <f t="shared" si="24"/>
        <v/>
      </c>
      <c r="F412" s="35" t="str">
        <f t="shared" si="27"/>
        <v/>
      </c>
      <c r="G412" s="4" t="str">
        <f t="shared" si="25"/>
        <v/>
      </c>
      <c r="H412" s="4"/>
      <c r="I412" s="62" t="str">
        <f>IFERROR(IF(AND(P412&gt;Q412,P412=200),3,IF(OR(P412&gt;=300,Q412&gt;=300),"IT",_xlfn.XLOOKUP(MAX(P412:Q412),codetabel!$A:$A,codetabel!E:E))),"")</f>
        <v/>
      </c>
      <c r="J412" s="33"/>
      <c r="K412" s="41" t="str">
        <f t="shared" si="26"/>
        <v/>
      </c>
      <c r="L412" s="41"/>
      <c r="M412" s="36"/>
      <c r="N412" s="4"/>
      <c r="P412" s="52"/>
      <c r="Q412" s="53"/>
      <c r="R412" s="4"/>
      <c r="S412" s="4"/>
    </row>
    <row r="413" spans="1:19" x14ac:dyDescent="0.25">
      <c r="A413" s="2" t="s">
        <v>804</v>
      </c>
      <c r="B413" s="7" t="s">
        <v>92</v>
      </c>
      <c r="C413" s="6" t="s">
        <v>314</v>
      </c>
      <c r="D413" s="3" t="s">
        <v>805</v>
      </c>
      <c r="E413" s="36" t="str">
        <f t="shared" si="24"/>
        <v/>
      </c>
      <c r="F413" s="35" t="str">
        <f t="shared" si="27"/>
        <v/>
      </c>
      <c r="G413" s="4" t="str">
        <f t="shared" si="25"/>
        <v/>
      </c>
      <c r="H413" s="4"/>
      <c r="I413" s="62" t="str">
        <f>IFERROR(IF(AND(P413&gt;Q413,P413=200),3,IF(OR(P413&gt;=300,Q413&gt;=300),"IT",_xlfn.XLOOKUP(MAX(P413:Q413),codetabel!$A:$A,codetabel!E:E))),"")</f>
        <v/>
      </c>
      <c r="J413" s="33"/>
      <c r="K413" s="41" t="str">
        <f t="shared" si="26"/>
        <v/>
      </c>
      <c r="L413" s="41"/>
      <c r="M413" s="36"/>
      <c r="N413" s="4"/>
      <c r="P413" s="52"/>
      <c r="Q413" s="53"/>
      <c r="R413" s="4"/>
      <c r="S413" s="4"/>
    </row>
    <row r="414" spans="1:19" x14ac:dyDescent="0.25">
      <c r="A414" s="2" t="s">
        <v>804</v>
      </c>
      <c r="B414" s="7" t="s">
        <v>92</v>
      </c>
      <c r="C414" s="6" t="s">
        <v>316</v>
      </c>
      <c r="D414" s="3" t="s">
        <v>806</v>
      </c>
      <c r="E414" s="36">
        <f t="shared" si="24"/>
        <v>2</v>
      </c>
      <c r="F414" s="35">
        <f t="shared" si="27"/>
        <v>1</v>
      </c>
      <c r="G414" s="4" t="str">
        <f t="shared" si="25"/>
        <v/>
      </c>
      <c r="H414" s="4"/>
      <c r="I414" s="62">
        <f>IFERROR(IF(AND(P414&gt;Q414,P414=200),3,IF(OR(P414&gt;=300,Q414&gt;=300),"IT",_xlfn.XLOOKUP(MAX(P414:Q414),codetabel!$A:$A,codetabel!E:E))),"")</f>
        <v>2</v>
      </c>
      <c r="J414" s="33"/>
      <c r="K414" s="41" t="str">
        <f t="shared" si="26"/>
        <v xml:space="preserve"> </v>
      </c>
      <c r="L414" s="41"/>
      <c r="M414" s="36">
        <v>2</v>
      </c>
      <c r="N414" s="4" t="s">
        <v>312</v>
      </c>
      <c r="P414" s="52">
        <v>30</v>
      </c>
      <c r="Q414" s="53">
        <v>50</v>
      </c>
      <c r="R414" s="4"/>
      <c r="S414" s="4"/>
    </row>
    <row r="415" spans="1:19" x14ac:dyDescent="0.25">
      <c r="A415" s="2" t="s">
        <v>804</v>
      </c>
      <c r="B415" s="7" t="s">
        <v>92</v>
      </c>
      <c r="C415" s="6" t="s">
        <v>318</v>
      </c>
      <c r="D415" s="3" t="s">
        <v>807</v>
      </c>
      <c r="E415" s="36">
        <f t="shared" si="24"/>
        <v>3</v>
      </c>
      <c r="F415" s="35">
        <f t="shared" si="27"/>
        <v>3</v>
      </c>
      <c r="G415" s="4" t="str">
        <f t="shared" si="25"/>
        <v/>
      </c>
      <c r="H415" s="4" t="s">
        <v>1237</v>
      </c>
      <c r="I415" s="62">
        <f>IFERROR(IF(AND(P415&gt;Q415,P415=200),3,IF(OR(P415&gt;=300,Q415&gt;=300),"IT",_xlfn.XLOOKUP(MAX(P415:Q415),codetabel!$A:$A,codetabel!E:E))),"")</f>
        <v>3</v>
      </c>
      <c r="J415" s="33"/>
      <c r="K415" s="41" t="str">
        <f t="shared" si="26"/>
        <v xml:space="preserve"> </v>
      </c>
      <c r="L415" s="41"/>
      <c r="M415" s="36">
        <v>2</v>
      </c>
      <c r="N415" s="4" t="s">
        <v>312</v>
      </c>
      <c r="P415" s="52">
        <v>100</v>
      </c>
      <c r="Q415" s="53">
        <v>100</v>
      </c>
      <c r="R415" s="4"/>
      <c r="S415" s="4" t="s">
        <v>1237</v>
      </c>
    </row>
    <row r="416" spans="1:19" x14ac:dyDescent="0.25">
      <c r="A416" s="2" t="s">
        <v>804</v>
      </c>
      <c r="B416" s="7" t="s">
        <v>92</v>
      </c>
      <c r="C416" s="6" t="s">
        <v>320</v>
      </c>
      <c r="D416" s="3" t="s">
        <v>808</v>
      </c>
      <c r="E416" s="36">
        <f t="shared" si="24"/>
        <v>4</v>
      </c>
      <c r="F416" s="35">
        <f t="shared" si="27"/>
        <v>2</v>
      </c>
      <c r="G416" s="4" t="str">
        <f t="shared" si="25"/>
        <v/>
      </c>
      <c r="H416" s="4"/>
      <c r="I416" s="62">
        <f>IFERROR(IF(AND(P416&gt;Q416,P416=200),3,IF(OR(P416&gt;=300,Q416&gt;=300),"IT",_xlfn.XLOOKUP(MAX(P416:Q416),codetabel!$A:$A,codetabel!E:E))),"")</f>
        <v>4</v>
      </c>
      <c r="J416" s="33"/>
      <c r="K416" s="41" t="str">
        <f t="shared" si="26"/>
        <v xml:space="preserve"> </v>
      </c>
      <c r="L416" s="41"/>
      <c r="M416" s="36">
        <v>2</v>
      </c>
      <c r="N416" s="4" t="s">
        <v>312</v>
      </c>
      <c r="P416" s="52">
        <v>50</v>
      </c>
      <c r="Q416" s="53">
        <v>200</v>
      </c>
      <c r="R416" s="4"/>
      <c r="S416" s="4"/>
    </row>
    <row r="417" spans="1:19" x14ac:dyDescent="0.25">
      <c r="A417" s="2" t="s">
        <v>804</v>
      </c>
      <c r="B417" s="7" t="s">
        <v>92</v>
      </c>
      <c r="C417" s="6" t="s">
        <v>322</v>
      </c>
      <c r="D417" s="3" t="s">
        <v>809</v>
      </c>
      <c r="E417" s="36" t="str">
        <f t="shared" si="24"/>
        <v>IT</v>
      </c>
      <c r="F417" s="35">
        <f t="shared" si="27"/>
        <v>3</v>
      </c>
      <c r="G417" s="4" t="str">
        <f t="shared" si="25"/>
        <v>GPP</v>
      </c>
      <c r="H417" s="4"/>
      <c r="I417" s="62" t="str">
        <f>IFERROR(IF(AND(P417&gt;Q417,P417=200),3,IF(OR(P417&gt;=300,Q417&gt;=300),"IT",_xlfn.XLOOKUP(MAX(P417:Q417),codetabel!$A:$A,codetabel!E:E))),"")</f>
        <v>IT</v>
      </c>
      <c r="J417" s="33"/>
      <c r="K417" s="41" t="str">
        <f t="shared" si="26"/>
        <v xml:space="preserve"> </v>
      </c>
      <c r="L417" s="41"/>
      <c r="M417" s="36">
        <v>2</v>
      </c>
      <c r="N417" s="4" t="s">
        <v>312</v>
      </c>
      <c r="P417" s="52">
        <v>100</v>
      </c>
      <c r="Q417" s="53">
        <v>500</v>
      </c>
      <c r="R417" s="4" t="s">
        <v>303</v>
      </c>
      <c r="S417" s="4"/>
    </row>
    <row r="418" spans="1:19" x14ac:dyDescent="0.25">
      <c r="A418" s="2" t="s">
        <v>810</v>
      </c>
      <c r="B418" s="7" t="s">
        <v>179</v>
      </c>
      <c r="C418" s="5"/>
      <c r="D418" s="3" t="s">
        <v>811</v>
      </c>
      <c r="E418" s="36" t="str">
        <f t="shared" si="24"/>
        <v>IT</v>
      </c>
      <c r="F418" s="35">
        <f t="shared" si="27"/>
        <v>3</v>
      </c>
      <c r="G418" s="4" t="str">
        <f t="shared" si="25"/>
        <v/>
      </c>
      <c r="H418" s="4" t="s">
        <v>1237</v>
      </c>
      <c r="I418" s="62" t="str">
        <f>IFERROR(IF(AND(P418&gt;Q418,P418=200),3,IF(OR(P418&gt;=300,Q418&gt;=300),"IT",_xlfn.XLOOKUP(MAX(P418:Q418),codetabel!$A:$A,codetabel!E:E))),"")</f>
        <v>IT</v>
      </c>
      <c r="J418" s="33"/>
      <c r="K418" s="41" t="str">
        <f t="shared" si="26"/>
        <v xml:space="preserve"> </v>
      </c>
      <c r="L418" s="41"/>
      <c r="M418" s="36">
        <v>2</v>
      </c>
      <c r="N418" s="4" t="s">
        <v>312</v>
      </c>
      <c r="P418" s="52">
        <v>100</v>
      </c>
      <c r="Q418" s="53">
        <v>700</v>
      </c>
      <c r="R418" s="4"/>
      <c r="S418" s="4" t="s">
        <v>1237</v>
      </c>
    </row>
    <row r="419" spans="1:19" x14ac:dyDescent="0.25">
      <c r="A419" s="2" t="s">
        <v>812</v>
      </c>
      <c r="B419" s="7" t="s">
        <v>180</v>
      </c>
      <c r="C419" s="6" t="s">
        <v>314</v>
      </c>
      <c r="D419" s="3" t="s">
        <v>813</v>
      </c>
      <c r="E419" s="36" t="str">
        <f t="shared" si="24"/>
        <v/>
      </c>
      <c r="F419" s="35" t="str">
        <f t="shared" si="27"/>
        <v/>
      </c>
      <c r="G419" s="4" t="str">
        <f t="shared" si="25"/>
        <v/>
      </c>
      <c r="H419" s="4"/>
      <c r="I419" s="62" t="str">
        <f>IFERROR(IF(AND(P419&gt;Q419,P419=200),3,IF(OR(P419&gt;=300,Q419&gt;=300),"IT",_xlfn.XLOOKUP(MAX(P419:Q419),codetabel!$A:$A,codetabel!E:E))),"")</f>
        <v/>
      </c>
      <c r="J419" s="33"/>
      <c r="K419" s="41" t="str">
        <f t="shared" si="26"/>
        <v/>
      </c>
      <c r="L419" s="41"/>
      <c r="M419" s="36"/>
      <c r="N419" s="4"/>
      <c r="P419" s="52"/>
      <c r="Q419" s="53"/>
      <c r="R419" s="4"/>
      <c r="S419" s="4"/>
    </row>
    <row r="420" spans="1:19" x14ac:dyDescent="0.25">
      <c r="A420" s="2" t="s">
        <v>812</v>
      </c>
      <c r="B420" s="7" t="s">
        <v>180</v>
      </c>
      <c r="C420" s="6" t="s">
        <v>316</v>
      </c>
      <c r="D420" s="3" t="s">
        <v>384</v>
      </c>
      <c r="E420" s="36">
        <f t="shared" si="24"/>
        <v>3</v>
      </c>
      <c r="F420" s="35">
        <f t="shared" si="27"/>
        <v>2</v>
      </c>
      <c r="G420" s="4" t="str">
        <f t="shared" si="25"/>
        <v/>
      </c>
      <c r="H420" s="4"/>
      <c r="I420" s="62">
        <f>IFERROR(IF(AND(P420&gt;Q420,P420=200),3,IF(OR(P420&gt;=300,Q420&gt;=300),"IT",_xlfn.XLOOKUP(MAX(P420:Q420),codetabel!$A:$A,codetabel!E:E))),"")</f>
        <v>3</v>
      </c>
      <c r="J420" s="33"/>
      <c r="K420" s="41" t="str">
        <f t="shared" si="26"/>
        <v xml:space="preserve"> </v>
      </c>
      <c r="L420" s="41"/>
      <c r="M420" s="36">
        <v>2</v>
      </c>
      <c r="N420" s="4" t="s">
        <v>312</v>
      </c>
      <c r="P420" s="52">
        <v>50</v>
      </c>
      <c r="Q420" s="53">
        <v>100</v>
      </c>
      <c r="R420" s="4"/>
      <c r="S420" s="4"/>
    </row>
    <row r="421" spans="1:19" x14ac:dyDescent="0.25">
      <c r="A421" s="2" t="s">
        <v>812</v>
      </c>
      <c r="B421" s="7" t="s">
        <v>180</v>
      </c>
      <c r="C421" s="6" t="s">
        <v>318</v>
      </c>
      <c r="D421" s="3" t="s">
        <v>814</v>
      </c>
      <c r="E421" s="36" t="str">
        <f t="shared" si="24"/>
        <v>IT</v>
      </c>
      <c r="F421" s="35">
        <f t="shared" si="27"/>
        <v>2</v>
      </c>
      <c r="G421" s="4" t="str">
        <f t="shared" si="25"/>
        <v>GPP</v>
      </c>
      <c r="H421" s="4" t="s">
        <v>1237</v>
      </c>
      <c r="I421" s="62" t="str">
        <f>IFERROR(IF(AND(P421&gt;Q421,P421=200),3,IF(OR(P421&gt;=300,Q421&gt;=300),"IT",_xlfn.XLOOKUP(MAX(P421:Q421),codetabel!$A:$A,codetabel!E:E))),"")</f>
        <v>IT</v>
      </c>
      <c r="J421" s="33"/>
      <c r="K421" s="41" t="str">
        <f t="shared" si="26"/>
        <v xml:space="preserve"> </v>
      </c>
      <c r="L421" s="41"/>
      <c r="M421" s="36">
        <v>2</v>
      </c>
      <c r="N421" s="4" t="s">
        <v>312</v>
      </c>
      <c r="P421" s="52">
        <v>50</v>
      </c>
      <c r="Q421" s="53">
        <v>300</v>
      </c>
      <c r="R421" s="4" t="s">
        <v>303</v>
      </c>
      <c r="S421" s="4" t="s">
        <v>1237</v>
      </c>
    </row>
    <row r="422" spans="1:19" x14ac:dyDescent="0.25">
      <c r="A422" s="2" t="s">
        <v>815</v>
      </c>
      <c r="B422" s="7" t="s">
        <v>95</v>
      </c>
      <c r="C422" s="6" t="s">
        <v>314</v>
      </c>
      <c r="D422" s="3" t="s">
        <v>816</v>
      </c>
      <c r="E422" s="36" t="str">
        <f t="shared" si="24"/>
        <v/>
      </c>
      <c r="F422" s="35" t="str">
        <f t="shared" si="27"/>
        <v/>
      </c>
      <c r="G422" s="4" t="str">
        <f t="shared" si="25"/>
        <v/>
      </c>
      <c r="H422" s="4"/>
      <c r="I422" s="62" t="str">
        <f>IFERROR(IF(AND(P422&gt;Q422,P422=200),3,IF(OR(P422&gt;=300,Q422&gt;=300),"IT",_xlfn.XLOOKUP(MAX(P422:Q422),codetabel!$A:$A,codetabel!E:E))),"")</f>
        <v/>
      </c>
      <c r="J422" s="33"/>
      <c r="K422" s="41" t="str">
        <f t="shared" si="26"/>
        <v/>
      </c>
      <c r="L422" s="41"/>
      <c r="M422" s="36"/>
      <c r="N422" s="4"/>
      <c r="P422" s="52"/>
      <c r="Q422" s="53"/>
      <c r="R422" s="4"/>
      <c r="S422" s="4"/>
    </row>
    <row r="423" spans="1:19" x14ac:dyDescent="0.25">
      <c r="A423" s="2" t="s">
        <v>815</v>
      </c>
      <c r="B423" s="7" t="s">
        <v>95</v>
      </c>
      <c r="C423" s="6" t="s">
        <v>316</v>
      </c>
      <c r="D423" s="3" t="s">
        <v>817</v>
      </c>
      <c r="E423" s="36">
        <f t="shared" si="24"/>
        <v>4</v>
      </c>
      <c r="F423" s="35">
        <f t="shared" si="27"/>
        <v>2</v>
      </c>
      <c r="G423" s="4" t="str">
        <f t="shared" si="25"/>
        <v/>
      </c>
      <c r="H423" s="4"/>
      <c r="I423" s="62">
        <f>IFERROR(IF(AND(P423&gt;Q423,P423=200),3,IF(OR(P423&gt;=300,Q423&gt;=300),"IT",_xlfn.XLOOKUP(MAX(P423:Q423),codetabel!$A:$A,codetabel!E:E))),"")</f>
        <v>4</v>
      </c>
      <c r="J423" s="33"/>
      <c r="K423" s="41" t="str">
        <f t="shared" si="26"/>
        <v xml:space="preserve"> </v>
      </c>
      <c r="L423" s="41"/>
      <c r="M423" s="36">
        <v>2</v>
      </c>
      <c r="N423" s="4" t="s">
        <v>312</v>
      </c>
      <c r="P423" s="52">
        <v>50</v>
      </c>
      <c r="Q423" s="53">
        <v>200</v>
      </c>
      <c r="R423" s="4"/>
      <c r="S423" s="4"/>
    </row>
    <row r="424" spans="1:19" x14ac:dyDescent="0.25">
      <c r="A424" s="2" t="s">
        <v>815</v>
      </c>
      <c r="B424" s="7" t="s">
        <v>95</v>
      </c>
      <c r="C424" s="6" t="s">
        <v>318</v>
      </c>
      <c r="D424" s="3" t="s">
        <v>818</v>
      </c>
      <c r="E424" s="36" t="str">
        <f t="shared" si="24"/>
        <v>IT</v>
      </c>
      <c r="F424" s="35">
        <f t="shared" si="27"/>
        <v>3</v>
      </c>
      <c r="G424" s="4" t="str">
        <f t="shared" si="25"/>
        <v>GPP</v>
      </c>
      <c r="H424" s="4" t="s">
        <v>1237</v>
      </c>
      <c r="I424" s="62" t="str">
        <f>IFERROR(IF(AND(P424&gt;Q424,P424=200),3,IF(OR(P424&gt;=300,Q424&gt;=300),"IT",_xlfn.XLOOKUP(MAX(P424:Q424),codetabel!$A:$A,codetabel!E:E))),"")</f>
        <v>IT</v>
      </c>
      <c r="J424" s="33"/>
      <c r="K424" s="41" t="str">
        <f t="shared" si="26"/>
        <v xml:space="preserve"> </v>
      </c>
      <c r="L424" s="41"/>
      <c r="M424" s="36">
        <v>2</v>
      </c>
      <c r="N424" s="4" t="s">
        <v>312</v>
      </c>
      <c r="P424" s="52">
        <v>100</v>
      </c>
      <c r="Q424" s="53">
        <v>1000</v>
      </c>
      <c r="R424" s="4" t="s">
        <v>303</v>
      </c>
      <c r="S424" s="4" t="s">
        <v>1237</v>
      </c>
    </row>
    <row r="425" spans="1:19" x14ac:dyDescent="0.25">
      <c r="A425" s="2" t="s">
        <v>819</v>
      </c>
      <c r="B425" s="7" t="s">
        <v>94</v>
      </c>
      <c r="C425" s="5"/>
      <c r="D425" s="3" t="s">
        <v>820</v>
      </c>
      <c r="E425" s="36">
        <f t="shared" si="24"/>
        <v>3</v>
      </c>
      <c r="F425" s="35">
        <f t="shared" si="27"/>
        <v>1</v>
      </c>
      <c r="G425" s="4" t="str">
        <f t="shared" si="25"/>
        <v/>
      </c>
      <c r="H425" s="4" t="s">
        <v>1237</v>
      </c>
      <c r="I425" s="62">
        <f>IFERROR(IF(AND(P425&gt;Q425,P425=200),3,IF(OR(P425&gt;=300,Q425&gt;=300),"IT",_xlfn.XLOOKUP(MAX(P425:Q425),codetabel!$A:$A,codetabel!E:E))),"")</f>
        <v>3</v>
      </c>
      <c r="J425" s="33"/>
      <c r="K425" s="41" t="str">
        <f t="shared" si="26"/>
        <v xml:space="preserve"> </v>
      </c>
      <c r="L425" s="41"/>
      <c r="M425" s="36">
        <v>2</v>
      </c>
      <c r="N425" s="4" t="s">
        <v>312</v>
      </c>
      <c r="P425" s="52">
        <v>30</v>
      </c>
      <c r="Q425" s="53">
        <v>100</v>
      </c>
      <c r="R425" s="4"/>
      <c r="S425" s="4" t="s">
        <v>1237</v>
      </c>
    </row>
    <row r="426" spans="1:19" x14ac:dyDescent="0.25">
      <c r="A426" s="2" t="s">
        <v>821</v>
      </c>
      <c r="B426" s="7" t="s">
        <v>93</v>
      </c>
      <c r="C426" s="5"/>
      <c r="D426" s="3" t="s">
        <v>822</v>
      </c>
      <c r="E426" s="36">
        <f t="shared" si="24"/>
        <v>3</v>
      </c>
      <c r="F426" s="35">
        <f t="shared" si="27"/>
        <v>1</v>
      </c>
      <c r="G426" s="4" t="str">
        <f t="shared" si="25"/>
        <v/>
      </c>
      <c r="H426" s="4"/>
      <c r="I426" s="62">
        <f>IFERROR(IF(AND(P426&gt;Q426,P426=200),3,IF(OR(P426&gt;=300,Q426&gt;=300),"IT",_xlfn.XLOOKUP(MAX(P426:Q426),codetabel!$A:$A,codetabel!E:E))),"")</f>
        <v>3</v>
      </c>
      <c r="J426" s="33"/>
      <c r="K426" s="41" t="str">
        <f t="shared" si="26"/>
        <v xml:space="preserve"> </v>
      </c>
      <c r="L426" s="41"/>
      <c r="M426" s="36">
        <v>2</v>
      </c>
      <c r="N426" s="4" t="s">
        <v>312</v>
      </c>
      <c r="P426" s="52">
        <v>30</v>
      </c>
      <c r="Q426" s="53">
        <v>100</v>
      </c>
      <c r="R426" s="4"/>
      <c r="S426" s="4"/>
    </row>
    <row r="427" spans="1:19" x14ac:dyDescent="0.25">
      <c r="A427" s="2" t="s">
        <v>823</v>
      </c>
      <c r="B427" s="7" t="s">
        <v>768</v>
      </c>
      <c r="C427" s="6" t="s">
        <v>308</v>
      </c>
      <c r="D427" s="3" t="s">
        <v>1225</v>
      </c>
      <c r="E427" s="36" t="str">
        <f t="shared" si="24"/>
        <v/>
      </c>
      <c r="F427" s="35" t="str">
        <f t="shared" si="27"/>
        <v/>
      </c>
      <c r="G427" s="4" t="str">
        <f t="shared" si="25"/>
        <v/>
      </c>
      <c r="H427" s="4"/>
      <c r="I427" s="62" t="str">
        <f>IFERROR(IF(AND(P427&gt;Q427,P427=200),3,IF(OR(P427&gt;=300,Q427&gt;=300),"IT",_xlfn.XLOOKUP(MAX(P427:Q427),codetabel!$A:$A,codetabel!E:E))),"")</f>
        <v/>
      </c>
      <c r="J427" s="33"/>
      <c r="K427" s="41" t="str">
        <f t="shared" si="26"/>
        <v/>
      </c>
      <c r="L427" s="41"/>
      <c r="M427" s="36"/>
      <c r="N427" s="4"/>
      <c r="P427" s="52"/>
      <c r="Q427" s="53"/>
      <c r="R427" s="4"/>
      <c r="S427" s="4"/>
    </row>
    <row r="428" spans="1:19" x14ac:dyDescent="0.25">
      <c r="A428" s="2" t="s">
        <v>823</v>
      </c>
      <c r="B428" s="7" t="s">
        <v>768</v>
      </c>
      <c r="C428" s="6" t="s">
        <v>308</v>
      </c>
      <c r="D428" s="3" t="s">
        <v>824</v>
      </c>
      <c r="E428" s="36" t="str">
        <f t="shared" si="24"/>
        <v/>
      </c>
      <c r="F428" s="35" t="str">
        <f t="shared" si="27"/>
        <v/>
      </c>
      <c r="G428" s="4" t="str">
        <f t="shared" si="25"/>
        <v/>
      </c>
      <c r="H428" s="4"/>
      <c r="I428" s="62" t="str">
        <f>IFERROR(IF(AND(P428&gt;Q428,P428=200),3,IF(OR(P428&gt;=300,Q428&gt;=300),"IT",_xlfn.XLOOKUP(MAX(P428:Q428),codetabel!$A:$A,codetabel!E:E))),"")</f>
        <v/>
      </c>
      <c r="J428" s="33"/>
      <c r="K428" s="41" t="str">
        <f t="shared" si="26"/>
        <v/>
      </c>
      <c r="L428" s="41"/>
      <c r="M428" s="36"/>
      <c r="N428" s="4"/>
      <c r="P428" s="52"/>
      <c r="Q428" s="53"/>
      <c r="R428" s="4"/>
      <c r="S428" s="4"/>
    </row>
    <row r="429" spans="1:19" x14ac:dyDescent="0.25">
      <c r="A429" s="2" t="s">
        <v>825</v>
      </c>
      <c r="B429" s="7" t="s">
        <v>96</v>
      </c>
      <c r="C429" s="5">
        <v>1</v>
      </c>
      <c r="D429" s="3" t="s">
        <v>826</v>
      </c>
      <c r="E429" s="36">
        <f t="shared" si="24"/>
        <v>3</v>
      </c>
      <c r="F429" s="35">
        <f t="shared" si="27"/>
        <v>2</v>
      </c>
      <c r="G429" s="4" t="str">
        <f t="shared" si="25"/>
        <v/>
      </c>
      <c r="H429" s="4"/>
      <c r="I429" s="62">
        <f>IFERROR(IF(AND(P429&gt;Q429,P429=200),3,IF(OR(P429&gt;=300,Q429&gt;=300),"IT",_xlfn.XLOOKUP(MAX(P429:Q429),codetabel!$A:$A,codetabel!E:E))),"")</f>
        <v>3</v>
      </c>
      <c r="J429" s="33"/>
      <c r="K429" s="41" t="str">
        <f t="shared" si="26"/>
        <v xml:space="preserve"> </v>
      </c>
      <c r="L429" s="41"/>
      <c r="M429" s="36">
        <v>2</v>
      </c>
      <c r="N429" s="4" t="s">
        <v>312</v>
      </c>
      <c r="P429" s="52">
        <v>50</v>
      </c>
      <c r="Q429" s="53">
        <v>100</v>
      </c>
      <c r="R429" s="4"/>
      <c r="S429" s="4"/>
    </row>
    <row r="430" spans="1:19" x14ac:dyDescent="0.25">
      <c r="A430" s="2" t="s">
        <v>825</v>
      </c>
      <c r="B430" s="7" t="s">
        <v>97</v>
      </c>
      <c r="C430" s="5">
        <v>2</v>
      </c>
      <c r="D430" s="3" t="s">
        <v>1259</v>
      </c>
      <c r="E430" s="36" t="str">
        <f t="shared" si="24"/>
        <v>FM</v>
      </c>
      <c r="F430" s="35" t="str">
        <f t="shared" si="27"/>
        <v>FM</v>
      </c>
      <c r="G430" s="4" t="str">
        <f t="shared" si="25"/>
        <v/>
      </c>
      <c r="H430" s="4"/>
      <c r="I430" s="62" t="str">
        <f>IFERROR(IF(AND(P430&gt;Q430,P430=200),3,IF(OR(P430&gt;=300,Q430&gt;=300),"IT",_xlfn.XLOOKUP(MAX(P430:Q430),codetabel!$A:$A,codetabel!E:E))),"")</f>
        <v>FM</v>
      </c>
      <c r="J430" s="33"/>
      <c r="K430" s="41" t="str">
        <f t="shared" si="26"/>
        <v>JA</v>
      </c>
      <c r="L430" s="41"/>
      <c r="M430" s="36">
        <v>1</v>
      </c>
      <c r="N430" s="4" t="s">
        <v>553</v>
      </c>
      <c r="P430" s="52">
        <v>0</v>
      </c>
      <c r="Q430" s="53">
        <v>10</v>
      </c>
      <c r="R430" s="4"/>
      <c r="S430" s="4"/>
    </row>
    <row r="431" spans="1:19" x14ac:dyDescent="0.25">
      <c r="A431" s="2" t="s">
        <v>827</v>
      </c>
      <c r="B431" s="7" t="s">
        <v>98</v>
      </c>
      <c r="C431" s="5"/>
      <c r="D431" s="3" t="s">
        <v>828</v>
      </c>
      <c r="E431" s="36" t="str">
        <f t="shared" si="24"/>
        <v>FM</v>
      </c>
      <c r="F431" s="35">
        <f t="shared" si="27"/>
        <v>1</v>
      </c>
      <c r="G431" s="4" t="str">
        <f t="shared" si="25"/>
        <v/>
      </c>
      <c r="H431" s="4"/>
      <c r="I431" s="62">
        <f>IFERROR(IF(AND(P431&gt;Q431,P431=200),3,IF(OR(P431&gt;=300,Q431&gt;=300),"IT",_xlfn.XLOOKUP(MAX(P431:Q431),codetabel!$A:$A,codetabel!E:E))),"")</f>
        <v>1</v>
      </c>
      <c r="J431" s="33"/>
      <c r="K431" s="41" t="str">
        <f t="shared" si="26"/>
        <v xml:space="preserve"> </v>
      </c>
      <c r="L431" s="41"/>
      <c r="M431" s="36">
        <v>1</v>
      </c>
      <c r="N431" s="4" t="s">
        <v>312</v>
      </c>
      <c r="P431" s="52">
        <v>30</v>
      </c>
      <c r="Q431" s="53">
        <v>10</v>
      </c>
      <c r="R431" s="4"/>
      <c r="S431" s="4"/>
    </row>
    <row r="432" spans="1:19" x14ac:dyDescent="0.25">
      <c r="A432" s="2" t="s">
        <v>829</v>
      </c>
      <c r="B432" s="7" t="s">
        <v>99</v>
      </c>
      <c r="C432" s="5"/>
      <c r="D432" s="3" t="s">
        <v>830</v>
      </c>
      <c r="E432" s="36">
        <f t="shared" si="24"/>
        <v>1</v>
      </c>
      <c r="F432" s="35">
        <f t="shared" si="27"/>
        <v>1</v>
      </c>
      <c r="G432" s="4" t="str">
        <f t="shared" si="25"/>
        <v/>
      </c>
      <c r="H432" s="4"/>
      <c r="I432" s="62">
        <f>IFERROR(IF(AND(P432&gt;Q432,P432=200),3,IF(OR(P432&gt;=300,Q432&gt;=300),"IT",_xlfn.XLOOKUP(MAX(P432:Q432),codetabel!$A:$A,codetabel!E:E))),"")</f>
        <v>1</v>
      </c>
      <c r="J432" s="33"/>
      <c r="K432" s="41" t="str">
        <f t="shared" si="26"/>
        <v xml:space="preserve"> </v>
      </c>
      <c r="L432" s="41"/>
      <c r="M432" s="36">
        <v>2</v>
      </c>
      <c r="N432" s="4" t="s">
        <v>312</v>
      </c>
      <c r="P432" s="52">
        <v>30</v>
      </c>
      <c r="Q432" s="53">
        <v>30</v>
      </c>
      <c r="R432" s="4"/>
      <c r="S432" s="4"/>
    </row>
    <row r="433" spans="1:19" x14ac:dyDescent="0.25">
      <c r="A433" s="2" t="s">
        <v>831</v>
      </c>
      <c r="B433" s="7" t="s">
        <v>100</v>
      </c>
      <c r="C433" s="5"/>
      <c r="D433" s="3" t="s">
        <v>832</v>
      </c>
      <c r="E433" s="36">
        <f t="shared" si="24"/>
        <v>2</v>
      </c>
      <c r="F433" s="35">
        <f t="shared" si="27"/>
        <v>1</v>
      </c>
      <c r="G433" s="4" t="str">
        <f t="shared" si="25"/>
        <v/>
      </c>
      <c r="H433" s="4"/>
      <c r="I433" s="62">
        <f>IFERROR(IF(AND(P433&gt;Q433,P433=200),3,IF(OR(P433&gt;=300,Q433&gt;=300),"IT",_xlfn.XLOOKUP(MAX(P433:Q433),codetabel!$A:$A,codetabel!E:E))),"")</f>
        <v>2</v>
      </c>
      <c r="J433" s="33"/>
      <c r="K433" s="41" t="str">
        <f t="shared" si="26"/>
        <v xml:space="preserve"> </v>
      </c>
      <c r="L433" s="41"/>
      <c r="M433" s="36">
        <v>2</v>
      </c>
      <c r="N433" s="4" t="s">
        <v>312</v>
      </c>
      <c r="P433" s="52">
        <v>30</v>
      </c>
      <c r="Q433" s="53">
        <v>50</v>
      </c>
      <c r="R433" s="4"/>
      <c r="S433" s="4"/>
    </row>
    <row r="434" spans="1:19" x14ac:dyDescent="0.25">
      <c r="A434" s="2" t="s">
        <v>833</v>
      </c>
      <c r="B434" s="7" t="s">
        <v>101</v>
      </c>
      <c r="C434" s="5"/>
      <c r="D434" s="3" t="s">
        <v>834</v>
      </c>
      <c r="E434" s="36">
        <f t="shared" si="24"/>
        <v>2</v>
      </c>
      <c r="F434" s="35">
        <f t="shared" si="27"/>
        <v>1</v>
      </c>
      <c r="G434" s="4" t="str">
        <f t="shared" si="25"/>
        <v/>
      </c>
      <c r="H434" s="4"/>
      <c r="I434" s="62">
        <f>IFERROR(IF(AND(P434&gt;Q434,P434=200),3,IF(OR(P434&gt;=300,Q434&gt;=300),"IT",_xlfn.XLOOKUP(MAX(P434:Q434),codetabel!$A:$A,codetabel!E:E))),"")</f>
        <v>2</v>
      </c>
      <c r="J434" s="33"/>
      <c r="K434" s="41" t="str">
        <f t="shared" si="26"/>
        <v xml:space="preserve"> </v>
      </c>
      <c r="L434" s="41"/>
      <c r="M434" s="36">
        <v>2</v>
      </c>
      <c r="N434" s="4" t="s">
        <v>312</v>
      </c>
      <c r="P434" s="52">
        <v>30</v>
      </c>
      <c r="Q434" s="53">
        <v>50</v>
      </c>
      <c r="R434" s="4"/>
      <c r="S434" s="4"/>
    </row>
    <row r="435" spans="1:19" x14ac:dyDescent="0.25">
      <c r="A435" s="2" t="s">
        <v>181</v>
      </c>
      <c r="B435" s="7" t="s">
        <v>102</v>
      </c>
      <c r="C435" s="5"/>
      <c r="D435" s="3" t="s">
        <v>1123</v>
      </c>
      <c r="E435" s="36">
        <f t="shared" si="24"/>
        <v>1</v>
      </c>
      <c r="F435" s="35" t="str">
        <f t="shared" si="27"/>
        <v>FM</v>
      </c>
      <c r="G435" s="4" t="str">
        <f t="shared" si="25"/>
        <v/>
      </c>
      <c r="H435" s="4"/>
      <c r="I435" s="62">
        <f>IFERROR(IF(AND(P435&gt;Q435,P435=200),3,IF(OR(P435&gt;=300,Q435&gt;=300),"IT",_xlfn.XLOOKUP(MAX(P435:Q435),codetabel!$A:$A,codetabel!E:E))),"")</f>
        <v>1</v>
      </c>
      <c r="J435" s="33"/>
      <c r="K435" s="41" t="str">
        <f t="shared" si="26"/>
        <v>JA</v>
      </c>
      <c r="L435" s="41"/>
      <c r="M435" s="36">
        <v>1</v>
      </c>
      <c r="N435" s="4" t="s">
        <v>553</v>
      </c>
      <c r="P435" s="52">
        <v>0</v>
      </c>
      <c r="Q435" s="53">
        <v>30</v>
      </c>
      <c r="R435" s="4"/>
      <c r="S435" s="4"/>
    </row>
    <row r="436" spans="1:19" x14ac:dyDescent="0.25">
      <c r="A436" s="2" t="s">
        <v>182</v>
      </c>
      <c r="B436" s="8" t="s">
        <v>183</v>
      </c>
      <c r="C436" s="5"/>
      <c r="D436" s="3" t="s">
        <v>835</v>
      </c>
      <c r="E436" s="36">
        <f t="shared" si="24"/>
        <v>2</v>
      </c>
      <c r="F436" s="35">
        <f t="shared" si="27"/>
        <v>1</v>
      </c>
      <c r="G436" s="4" t="str">
        <f t="shared" si="25"/>
        <v/>
      </c>
      <c r="H436" s="4"/>
      <c r="I436" s="62">
        <f>IFERROR(IF(AND(P436&gt;Q436,P436=200),3,IF(OR(P436&gt;=300,Q436&gt;=300),"IT",_xlfn.XLOOKUP(MAX(P436:Q436),codetabel!$A:$A,codetabel!E:E))),"")</f>
        <v>2</v>
      </c>
      <c r="J436" s="33"/>
      <c r="K436" s="41" t="str">
        <f t="shared" si="26"/>
        <v xml:space="preserve"> </v>
      </c>
      <c r="L436" s="41"/>
      <c r="M436" s="36">
        <v>2</v>
      </c>
      <c r="N436" s="4" t="s">
        <v>312</v>
      </c>
      <c r="P436" s="52">
        <v>30</v>
      </c>
      <c r="Q436" s="53">
        <v>50</v>
      </c>
      <c r="R436" s="4"/>
      <c r="S436" s="4"/>
    </row>
    <row r="437" spans="1:19" x14ac:dyDescent="0.25">
      <c r="A437" s="2" t="s">
        <v>836</v>
      </c>
      <c r="B437" s="7" t="s">
        <v>103</v>
      </c>
      <c r="C437" s="6" t="s">
        <v>308</v>
      </c>
      <c r="D437" s="3" t="s">
        <v>1225</v>
      </c>
      <c r="E437" s="36" t="str">
        <f t="shared" si="24"/>
        <v/>
      </c>
      <c r="F437" s="35" t="str">
        <f t="shared" si="27"/>
        <v/>
      </c>
      <c r="G437" s="4" t="str">
        <f t="shared" si="25"/>
        <v/>
      </c>
      <c r="H437" s="4"/>
      <c r="I437" s="62" t="str">
        <f>IFERROR(IF(AND(P437&gt;Q437,P437=200),3,IF(OR(P437&gt;=300,Q437&gt;=300),"IT",_xlfn.XLOOKUP(MAX(P437:Q437),codetabel!$A:$A,codetabel!E:E))),"")</f>
        <v/>
      </c>
      <c r="J437" s="33"/>
      <c r="K437" s="41" t="str">
        <f t="shared" si="26"/>
        <v/>
      </c>
      <c r="L437" s="41"/>
      <c r="M437" s="36"/>
      <c r="N437" s="4"/>
      <c r="P437" s="52"/>
      <c r="Q437" s="53"/>
      <c r="R437" s="4"/>
      <c r="S437" s="4"/>
    </row>
    <row r="438" spans="1:19" x14ac:dyDescent="0.25">
      <c r="A438" s="2" t="s">
        <v>836</v>
      </c>
      <c r="B438" s="7" t="s">
        <v>103</v>
      </c>
      <c r="C438" s="6" t="s">
        <v>308</v>
      </c>
      <c r="D438" s="3" t="s">
        <v>837</v>
      </c>
      <c r="E438" s="36" t="str">
        <f t="shared" si="24"/>
        <v/>
      </c>
      <c r="F438" s="35" t="str">
        <f t="shared" si="27"/>
        <v/>
      </c>
      <c r="G438" s="4" t="str">
        <f t="shared" si="25"/>
        <v/>
      </c>
      <c r="H438" s="4"/>
      <c r="I438" s="62" t="str">
        <f>IFERROR(IF(AND(P438&gt;Q438,P438=200),3,IF(OR(P438&gt;=300,Q438&gt;=300),"IT",_xlfn.XLOOKUP(MAX(P438:Q438),codetabel!$A:$A,codetabel!E:E))),"")</f>
        <v/>
      </c>
      <c r="J438" s="33"/>
      <c r="K438" s="41" t="str">
        <f t="shared" si="26"/>
        <v/>
      </c>
      <c r="L438" s="41"/>
      <c r="M438" s="36"/>
      <c r="N438" s="4"/>
      <c r="P438" s="52"/>
      <c r="Q438" s="53"/>
      <c r="R438" s="4"/>
      <c r="S438" s="4"/>
    </row>
    <row r="439" spans="1:19" x14ac:dyDescent="0.25">
      <c r="A439" s="2" t="s">
        <v>838</v>
      </c>
      <c r="B439" s="7" t="s">
        <v>184</v>
      </c>
      <c r="C439" s="5"/>
      <c r="D439" s="3" t="s">
        <v>839</v>
      </c>
      <c r="E439" s="36" t="str">
        <f t="shared" si="24"/>
        <v>IT</v>
      </c>
      <c r="F439" s="35">
        <f t="shared" si="27"/>
        <v>1</v>
      </c>
      <c r="G439" s="4" t="str">
        <f t="shared" si="25"/>
        <v>GPP</v>
      </c>
      <c r="H439" s="4"/>
      <c r="I439" s="62" t="str">
        <f>IFERROR(IF(AND(P439&gt;Q439,P439=200),3,IF(OR(P439&gt;=300,Q439&gt;=300),"IT",_xlfn.XLOOKUP(MAX(P439:Q439),codetabel!$A:$A,codetabel!E:E))),"")</f>
        <v>IT</v>
      </c>
      <c r="J439" s="33"/>
      <c r="K439" s="41" t="str">
        <f t="shared" si="26"/>
        <v xml:space="preserve"> </v>
      </c>
      <c r="L439" s="41"/>
      <c r="M439" s="36">
        <v>2</v>
      </c>
      <c r="N439" s="4" t="s">
        <v>312</v>
      </c>
      <c r="P439" s="52">
        <v>30</v>
      </c>
      <c r="Q439" s="53">
        <v>500</v>
      </c>
      <c r="R439" s="4" t="s">
        <v>303</v>
      </c>
      <c r="S439" s="4"/>
    </row>
    <row r="440" spans="1:19" x14ac:dyDescent="0.25">
      <c r="A440" s="2" t="s">
        <v>840</v>
      </c>
      <c r="B440" s="7" t="s">
        <v>185</v>
      </c>
      <c r="C440" s="6" t="s">
        <v>596</v>
      </c>
      <c r="D440" s="3" t="s">
        <v>841</v>
      </c>
      <c r="E440" s="36" t="str">
        <f t="shared" si="24"/>
        <v/>
      </c>
      <c r="F440" s="35" t="str">
        <f t="shared" si="27"/>
        <v/>
      </c>
      <c r="G440" s="4" t="str">
        <f t="shared" si="25"/>
        <v/>
      </c>
      <c r="H440" s="4"/>
      <c r="I440" s="62" t="str">
        <f>IFERROR(IF(AND(P440&gt;Q440,P440=200),3,IF(OR(P440&gt;=300,Q440&gt;=300),"IT",_xlfn.XLOOKUP(MAX(P440:Q440),codetabel!$A:$A,codetabel!E:E))),"")</f>
        <v/>
      </c>
      <c r="J440" s="33"/>
      <c r="K440" s="41" t="str">
        <f t="shared" si="26"/>
        <v/>
      </c>
      <c r="L440" s="41"/>
      <c r="M440" s="36"/>
      <c r="N440" s="4"/>
      <c r="P440" s="52"/>
      <c r="Q440" s="53"/>
      <c r="R440" s="4"/>
      <c r="S440" s="4"/>
    </row>
    <row r="441" spans="1:19" x14ac:dyDescent="0.25">
      <c r="A441" s="2" t="s">
        <v>840</v>
      </c>
      <c r="B441" s="7" t="s">
        <v>185</v>
      </c>
      <c r="C441" s="6" t="s">
        <v>598</v>
      </c>
      <c r="D441" s="3" t="s">
        <v>842</v>
      </c>
      <c r="E441" s="36" t="str">
        <f t="shared" si="24"/>
        <v>IT</v>
      </c>
      <c r="F441" s="35">
        <f t="shared" si="27"/>
        <v>1</v>
      </c>
      <c r="G441" s="4" t="str">
        <f t="shared" si="25"/>
        <v/>
      </c>
      <c r="H441" s="4"/>
      <c r="I441" s="62" t="str">
        <f>IFERROR(IF(AND(P441&gt;Q441,P441=200),3,IF(OR(P441&gt;=300,Q441&gt;=300),"IT",_xlfn.XLOOKUP(MAX(P441:Q441),codetabel!$A:$A,codetabel!E:E))),"")</f>
        <v>IT</v>
      </c>
      <c r="J441" s="33"/>
      <c r="K441" s="41" t="str">
        <f t="shared" si="26"/>
        <v xml:space="preserve"> </v>
      </c>
      <c r="L441" s="41"/>
      <c r="M441" s="36">
        <v>2</v>
      </c>
      <c r="N441" s="4" t="s">
        <v>312</v>
      </c>
      <c r="P441" s="52">
        <v>30</v>
      </c>
      <c r="Q441" s="53">
        <v>300</v>
      </c>
      <c r="R441" s="4"/>
      <c r="S441" s="4"/>
    </row>
    <row r="442" spans="1:19" x14ac:dyDescent="0.25">
      <c r="A442" s="2" t="s">
        <v>840</v>
      </c>
      <c r="B442" s="7" t="s">
        <v>185</v>
      </c>
      <c r="C442" s="6" t="s">
        <v>599</v>
      </c>
      <c r="D442" s="3" t="s">
        <v>843</v>
      </c>
      <c r="E442" s="36" t="str">
        <f t="shared" si="24"/>
        <v>IT</v>
      </c>
      <c r="F442" s="35">
        <f t="shared" si="27"/>
        <v>1</v>
      </c>
      <c r="G442" s="4" t="str">
        <f t="shared" si="25"/>
        <v/>
      </c>
      <c r="H442" s="4"/>
      <c r="I442" s="62" t="str">
        <f>IFERROR(IF(AND(P442&gt;Q442,P442=200),3,IF(OR(P442&gt;=300,Q442&gt;=300),"IT",_xlfn.XLOOKUP(MAX(P442:Q442),codetabel!$A:$A,codetabel!E:E))),"")</f>
        <v>IT</v>
      </c>
      <c r="J442" s="33"/>
      <c r="K442" s="41" t="str">
        <f t="shared" si="26"/>
        <v xml:space="preserve"> </v>
      </c>
      <c r="L442" s="41"/>
      <c r="M442" s="36">
        <v>3</v>
      </c>
      <c r="N442" s="4" t="s">
        <v>312</v>
      </c>
      <c r="P442" s="52">
        <v>30</v>
      </c>
      <c r="Q442" s="53">
        <v>700</v>
      </c>
      <c r="R442" s="4"/>
      <c r="S442" s="4"/>
    </row>
    <row r="443" spans="1:19" x14ac:dyDescent="0.25">
      <c r="A443" s="2" t="s">
        <v>840</v>
      </c>
      <c r="B443" s="7" t="s">
        <v>185</v>
      </c>
      <c r="C443" s="6" t="s">
        <v>305</v>
      </c>
      <c r="D443" s="3" t="s">
        <v>844</v>
      </c>
      <c r="E443" s="36">
        <f t="shared" si="24"/>
        <v>3</v>
      </c>
      <c r="F443" s="35" t="str">
        <f t="shared" si="27"/>
        <v>IT</v>
      </c>
      <c r="G443" s="4" t="str">
        <f t="shared" si="25"/>
        <v/>
      </c>
      <c r="H443" s="4" t="s">
        <v>1237</v>
      </c>
      <c r="I443" s="62" t="str">
        <f>IFERROR(IF(AND(P443&gt;Q443,P443=200),3,IF(OR(P443&gt;=300,Q443&gt;=300),"IT",_xlfn.XLOOKUP(MAX(P443:Q443),codetabel!$A:$A,codetabel!E:E))),"")</f>
        <v>IT</v>
      </c>
      <c r="J443" s="33"/>
      <c r="K443" s="41" t="str">
        <f t="shared" si="26"/>
        <v xml:space="preserve"> </v>
      </c>
      <c r="L443" s="41"/>
      <c r="M443" s="36">
        <v>2</v>
      </c>
      <c r="N443" s="4" t="s">
        <v>312</v>
      </c>
      <c r="P443" s="52">
        <v>300</v>
      </c>
      <c r="Q443" s="53">
        <v>100</v>
      </c>
      <c r="R443" s="4"/>
      <c r="S443" s="4" t="s">
        <v>1237</v>
      </c>
    </row>
    <row r="444" spans="1:19" x14ac:dyDescent="0.25">
      <c r="A444" s="2" t="s">
        <v>840</v>
      </c>
      <c r="B444" s="7" t="s">
        <v>185</v>
      </c>
      <c r="C444" s="6" t="s">
        <v>302</v>
      </c>
      <c r="D444" s="3" t="s">
        <v>845</v>
      </c>
      <c r="E444" s="36" t="str">
        <f t="shared" si="24"/>
        <v>IT</v>
      </c>
      <c r="F444" s="35">
        <f t="shared" si="27"/>
        <v>3</v>
      </c>
      <c r="G444" s="4" t="str">
        <f t="shared" si="25"/>
        <v/>
      </c>
      <c r="H444" s="4"/>
      <c r="I444" s="62" t="str">
        <f>IFERROR(IF(AND(P444&gt;Q444,P444=200),3,IF(OR(P444&gt;=300,Q444&gt;=300),"IT",_xlfn.XLOOKUP(MAX(P444:Q444),codetabel!$A:$A,codetabel!E:E))),"")</f>
        <v>IT</v>
      </c>
      <c r="J444" s="33"/>
      <c r="K444" s="41" t="str">
        <f t="shared" si="26"/>
        <v xml:space="preserve"> </v>
      </c>
      <c r="L444" s="41"/>
      <c r="M444" s="36">
        <v>3</v>
      </c>
      <c r="N444" s="4" t="s">
        <v>312</v>
      </c>
      <c r="P444" s="52">
        <v>200</v>
      </c>
      <c r="Q444" s="53">
        <v>300</v>
      </c>
      <c r="R444" s="4"/>
      <c r="S444" s="4"/>
    </row>
    <row r="445" spans="1:19" x14ac:dyDescent="0.25">
      <c r="A445" s="2" t="s">
        <v>846</v>
      </c>
      <c r="B445" s="7" t="s">
        <v>802</v>
      </c>
      <c r="C445" s="6" t="s">
        <v>308</v>
      </c>
      <c r="D445" s="3" t="s">
        <v>1225</v>
      </c>
      <c r="E445" s="36" t="str">
        <f t="shared" si="24"/>
        <v/>
      </c>
      <c r="F445" s="35" t="str">
        <f t="shared" si="27"/>
        <v/>
      </c>
      <c r="G445" s="4" t="str">
        <f t="shared" si="25"/>
        <v/>
      </c>
      <c r="H445" s="4"/>
      <c r="I445" s="62" t="str">
        <f>IFERROR(IF(AND(P445&gt;Q445,P445=200),3,IF(OR(P445&gt;=300,Q445&gt;=300),"IT",_xlfn.XLOOKUP(MAX(P445:Q445),codetabel!$A:$A,codetabel!E:E))),"")</f>
        <v/>
      </c>
      <c r="J445" s="33"/>
      <c r="K445" s="41" t="str">
        <f t="shared" si="26"/>
        <v/>
      </c>
      <c r="L445" s="41"/>
      <c r="M445" s="36"/>
      <c r="N445" s="4"/>
      <c r="P445" s="52"/>
      <c r="Q445" s="53"/>
      <c r="R445" s="4"/>
      <c r="S445" s="4"/>
    </row>
    <row r="446" spans="1:19" x14ac:dyDescent="0.25">
      <c r="A446" s="2" t="s">
        <v>846</v>
      </c>
      <c r="B446" s="7" t="s">
        <v>802</v>
      </c>
      <c r="C446" s="6" t="s">
        <v>308</v>
      </c>
      <c r="D446" s="3" t="s">
        <v>847</v>
      </c>
      <c r="E446" s="36" t="str">
        <f t="shared" si="24"/>
        <v/>
      </c>
      <c r="F446" s="35" t="str">
        <f t="shared" si="27"/>
        <v/>
      </c>
      <c r="G446" s="4" t="str">
        <f t="shared" si="25"/>
        <v/>
      </c>
      <c r="H446" s="4"/>
      <c r="I446" s="62" t="str">
        <f>IFERROR(IF(AND(P446&gt;Q446,P446=200),3,IF(OR(P446&gt;=300,Q446&gt;=300),"IT",_xlfn.XLOOKUP(MAX(P446:Q446),codetabel!$A:$A,codetabel!E:E))),"")</f>
        <v/>
      </c>
      <c r="J446" s="33"/>
      <c r="K446" s="41" t="str">
        <f t="shared" si="26"/>
        <v/>
      </c>
      <c r="L446" s="41"/>
      <c r="M446" s="36"/>
      <c r="N446" s="4"/>
      <c r="P446" s="52"/>
      <c r="Q446" s="53"/>
      <c r="R446" s="4"/>
      <c r="S446" s="4"/>
    </row>
    <row r="447" spans="1:19" x14ac:dyDescent="0.25">
      <c r="A447" s="2" t="s">
        <v>846</v>
      </c>
      <c r="B447" s="7" t="s">
        <v>802</v>
      </c>
      <c r="C447" s="6" t="s">
        <v>596</v>
      </c>
      <c r="D447" s="3" t="s">
        <v>1278</v>
      </c>
      <c r="E447" s="36" t="str">
        <f t="shared" si="24"/>
        <v/>
      </c>
      <c r="F447" s="35" t="str">
        <f t="shared" si="27"/>
        <v/>
      </c>
      <c r="G447" s="4" t="str">
        <f t="shared" si="25"/>
        <v/>
      </c>
      <c r="H447" s="4"/>
      <c r="I447" s="62" t="str">
        <f>IFERROR(IF(AND(P447&gt;Q447,P447=200),3,IF(OR(P447&gt;=300,Q447&gt;=300),"IT",_xlfn.XLOOKUP(MAX(P447:Q447),codetabel!$A:$A,codetabel!E:E))),"")</f>
        <v/>
      </c>
      <c r="J447" s="33"/>
      <c r="K447" s="41" t="str">
        <f t="shared" si="26"/>
        <v/>
      </c>
      <c r="L447" s="41"/>
      <c r="M447" s="36"/>
      <c r="N447" s="4"/>
      <c r="P447" s="52"/>
      <c r="Q447" s="53"/>
      <c r="R447" s="4"/>
      <c r="S447" s="4"/>
    </row>
    <row r="448" spans="1:19" x14ac:dyDescent="0.25">
      <c r="A448" s="2" t="s">
        <v>846</v>
      </c>
      <c r="B448" s="7" t="s">
        <v>802</v>
      </c>
      <c r="C448" s="6" t="s">
        <v>598</v>
      </c>
      <c r="D448" s="3" t="s">
        <v>1279</v>
      </c>
      <c r="E448" s="36" t="str">
        <f t="shared" si="24"/>
        <v>IT</v>
      </c>
      <c r="F448" s="35">
        <f t="shared" si="27"/>
        <v>3</v>
      </c>
      <c r="G448" s="4" t="str">
        <f t="shared" si="25"/>
        <v>GPP</v>
      </c>
      <c r="H448" s="4"/>
      <c r="I448" s="62" t="str">
        <f>IFERROR(IF(AND(P448&gt;Q448,P448=200),3,IF(OR(P448&gt;=300,Q448&gt;=300),"IT",_xlfn.XLOOKUP(MAX(P448:Q448),codetabel!$A:$A,codetabel!E:E))),"")</f>
        <v>IT</v>
      </c>
      <c r="J448" s="33"/>
      <c r="K448" s="41" t="str">
        <f t="shared" si="26"/>
        <v xml:space="preserve"> </v>
      </c>
      <c r="L448" s="41"/>
      <c r="M448" s="36">
        <v>2</v>
      </c>
      <c r="N448" s="4" t="s">
        <v>312</v>
      </c>
      <c r="P448" s="52">
        <v>100</v>
      </c>
      <c r="Q448" s="53">
        <v>700</v>
      </c>
      <c r="R448" s="4" t="s">
        <v>303</v>
      </c>
      <c r="S448" s="4"/>
    </row>
    <row r="449" spans="1:19" x14ac:dyDescent="0.25">
      <c r="A449" s="2" t="s">
        <v>846</v>
      </c>
      <c r="B449" s="7" t="s">
        <v>802</v>
      </c>
      <c r="C449" s="6" t="s">
        <v>599</v>
      </c>
      <c r="D449" s="3" t="s">
        <v>1280</v>
      </c>
      <c r="E449" s="36" t="str">
        <f t="shared" si="24"/>
        <v>IT</v>
      </c>
      <c r="F449" s="35">
        <f t="shared" si="27"/>
        <v>3</v>
      </c>
      <c r="G449" s="4" t="str">
        <f t="shared" si="25"/>
        <v>GPP</v>
      </c>
      <c r="H449" s="4"/>
      <c r="I449" s="62" t="str">
        <f>IFERROR(IF(AND(P449&gt;Q449,P449=200),3,IF(OR(P449&gt;=300,Q449&gt;=300),"IT",_xlfn.XLOOKUP(MAX(P449:Q449),codetabel!$A:$A,codetabel!E:E))),"")</f>
        <v>IT</v>
      </c>
      <c r="J449" s="33"/>
      <c r="K449" s="41" t="str">
        <f t="shared" si="26"/>
        <v xml:space="preserve"> </v>
      </c>
      <c r="L449" s="41"/>
      <c r="M449" s="36">
        <v>2</v>
      </c>
      <c r="N449" s="4" t="s">
        <v>312</v>
      </c>
      <c r="P449" s="52">
        <v>100</v>
      </c>
      <c r="Q449" s="53">
        <v>500</v>
      </c>
      <c r="R449" s="4" t="s">
        <v>303</v>
      </c>
      <c r="S449" s="4"/>
    </row>
    <row r="450" spans="1:19" x14ac:dyDescent="0.25">
      <c r="A450" s="2" t="s">
        <v>846</v>
      </c>
      <c r="B450" s="7" t="s">
        <v>802</v>
      </c>
      <c r="C450" s="6" t="s">
        <v>848</v>
      </c>
      <c r="D450" s="3" t="s">
        <v>1284</v>
      </c>
      <c r="E450" s="36" t="str">
        <f t="shared" si="24"/>
        <v>IT</v>
      </c>
      <c r="F450" s="35">
        <f t="shared" si="27"/>
        <v>3</v>
      </c>
      <c r="G450" s="4" t="str">
        <f t="shared" si="25"/>
        <v>GPP</v>
      </c>
      <c r="H450" s="4" t="s">
        <v>1237</v>
      </c>
      <c r="I450" s="62" t="str">
        <f>IFERROR(IF(AND(P450&gt;Q450,P450=200),3,IF(OR(P450&gt;=300,Q450&gt;=300),"IT",_xlfn.XLOOKUP(MAX(P450:Q450),codetabel!$A:$A,codetabel!E:E))),"")</f>
        <v>IT</v>
      </c>
      <c r="J450" s="33"/>
      <c r="K450" s="41" t="str">
        <f t="shared" si="26"/>
        <v xml:space="preserve"> </v>
      </c>
      <c r="L450" s="41"/>
      <c r="M450" s="36">
        <v>1</v>
      </c>
      <c r="N450" s="4" t="s">
        <v>312</v>
      </c>
      <c r="P450" s="52">
        <v>100</v>
      </c>
      <c r="Q450" s="53">
        <v>500</v>
      </c>
      <c r="R450" s="4" t="s">
        <v>303</v>
      </c>
      <c r="S450" s="4" t="s">
        <v>1237</v>
      </c>
    </row>
    <row r="451" spans="1:19" x14ac:dyDescent="0.25">
      <c r="A451" s="2" t="s">
        <v>846</v>
      </c>
      <c r="B451" s="7" t="s">
        <v>802</v>
      </c>
      <c r="C451" s="6" t="s">
        <v>849</v>
      </c>
      <c r="D451" s="3" t="s">
        <v>850</v>
      </c>
      <c r="E451" s="36" t="str">
        <f t="shared" si="24"/>
        <v>IT</v>
      </c>
      <c r="F451" s="35" t="str">
        <f t="shared" si="27"/>
        <v>FM</v>
      </c>
      <c r="G451" s="4" t="str">
        <f t="shared" si="25"/>
        <v/>
      </c>
      <c r="H451" s="4"/>
      <c r="I451" s="62" t="str">
        <f>IFERROR(IF(AND(P451&gt;Q451,P451=200),3,IF(OR(P451&gt;=300,Q451&gt;=300),"IT",_xlfn.XLOOKUP(MAX(P451:Q451),codetabel!$A:$A,codetabel!E:E))),"")</f>
        <v>IT</v>
      </c>
      <c r="J451" s="33"/>
      <c r="K451" s="41" t="str">
        <f t="shared" si="26"/>
        <v xml:space="preserve"> </v>
      </c>
      <c r="L451" s="41"/>
      <c r="M451" s="36">
        <v>1</v>
      </c>
      <c r="N451" s="4" t="s">
        <v>553</v>
      </c>
      <c r="P451" s="52">
        <v>10</v>
      </c>
      <c r="Q451" s="53">
        <v>500</v>
      </c>
      <c r="R451" s="4"/>
      <c r="S451" s="4"/>
    </row>
    <row r="452" spans="1:19" x14ac:dyDescent="0.25">
      <c r="A452" s="2" t="s">
        <v>846</v>
      </c>
      <c r="B452" s="7" t="s">
        <v>802</v>
      </c>
      <c r="C452" s="6" t="s">
        <v>851</v>
      </c>
      <c r="D452" s="3" t="s">
        <v>1281</v>
      </c>
      <c r="E452" s="36" t="str">
        <f t="shared" ref="E452:E515" si="28">IF(Q452="","",IF(Q452&lt;=10,"FM",IF(Q452&lt;=30,1,IF(Q452&lt;=50,2,IF(Q452&lt;=100,3,IF(Q452&lt;=200,4,IF(Q452&gt;=300,"IT","")))))))</f>
        <v>IT</v>
      </c>
      <c r="F452" s="35">
        <f t="shared" si="27"/>
        <v>1</v>
      </c>
      <c r="G452" s="4" t="str">
        <f t="shared" ref="G452:G515" si="29">IF(R452="Z","GPP","")</f>
        <v>GPP</v>
      </c>
      <c r="H452" s="4" t="s">
        <v>1237</v>
      </c>
      <c r="I452" s="62" t="str">
        <f>IFERROR(IF(AND(P452&gt;Q452,P452=200),3,IF(OR(P452&gt;=300,Q452&gt;=300),"IT",_xlfn.XLOOKUP(MAX(P452:Q452),codetabel!$A:$A,codetabel!E:E))),"")</f>
        <v>IT</v>
      </c>
      <c r="J452" s="33"/>
      <c r="K452" s="41" t="str">
        <f t="shared" ref="K452:K515" si="30">IF(F452="","",IF(AND(F452="FM",OR(E452="FM",E452=1)),"JA"," "))</f>
        <v xml:space="preserve"> </v>
      </c>
      <c r="L452" s="41"/>
      <c r="M452" s="36">
        <v>1</v>
      </c>
      <c r="N452" s="4" t="s">
        <v>312</v>
      </c>
      <c r="P452" s="52">
        <v>30</v>
      </c>
      <c r="Q452" s="53">
        <v>500</v>
      </c>
      <c r="R452" s="4" t="s">
        <v>303</v>
      </c>
      <c r="S452" s="4" t="s">
        <v>1237</v>
      </c>
    </row>
    <row r="453" spans="1:19" x14ac:dyDescent="0.25">
      <c r="A453" s="2" t="s">
        <v>846</v>
      </c>
      <c r="B453" s="7" t="s">
        <v>802</v>
      </c>
      <c r="C453" s="6" t="s">
        <v>600</v>
      </c>
      <c r="D453" s="3" t="s">
        <v>1286</v>
      </c>
      <c r="E453" s="36" t="str">
        <f t="shared" si="28"/>
        <v/>
      </c>
      <c r="F453" s="35" t="str">
        <f t="shared" ref="F453:F516" si="31">IF(P453="","",IF(P453&lt;=10,"FM",IF(P453&lt;=30,1,IF(P453&lt;=50,2,IF(P453&lt;=100,3,IF(P453&lt;=200,3,IF(P453&gt;=300,"IT","")))))))</f>
        <v/>
      </c>
      <c r="G453" s="4" t="str">
        <f t="shared" si="29"/>
        <v/>
      </c>
      <c r="H453" s="22"/>
      <c r="I453" s="62" t="str">
        <f>IFERROR(IF(AND(P453&gt;Q453,P453=200),3,IF(OR(P453&gt;=300,Q453&gt;=300),"IT",_xlfn.XLOOKUP(MAX(P453:Q453),codetabel!$A:$A,codetabel!E:E))),"")</f>
        <v/>
      </c>
      <c r="J453" s="33"/>
      <c r="K453" s="41" t="str">
        <f t="shared" si="30"/>
        <v/>
      </c>
      <c r="L453" s="41"/>
      <c r="M453" s="43"/>
      <c r="N453" s="22"/>
      <c r="P453" s="21"/>
      <c r="Q453" s="29"/>
      <c r="R453" s="22"/>
      <c r="S453" s="22"/>
    </row>
    <row r="454" spans="1:19" x14ac:dyDescent="0.25">
      <c r="A454" s="2" t="s">
        <v>846</v>
      </c>
      <c r="B454" s="7" t="s">
        <v>802</v>
      </c>
      <c r="C454" s="6" t="s">
        <v>602</v>
      </c>
      <c r="D454" s="3" t="s">
        <v>1288</v>
      </c>
      <c r="E454" s="36">
        <f t="shared" si="28"/>
        <v>3</v>
      </c>
      <c r="F454" s="35">
        <f t="shared" si="31"/>
        <v>3</v>
      </c>
      <c r="G454" s="4" t="str">
        <f t="shared" si="29"/>
        <v/>
      </c>
      <c r="H454" s="4" t="s">
        <v>1237</v>
      </c>
      <c r="I454" s="62">
        <f>IFERROR(IF(AND(P454&gt;Q454,P454=200),3,IF(OR(P454&gt;=300,Q454&gt;=300),"IT",_xlfn.XLOOKUP(MAX(P454:Q454),codetabel!$A:$A,codetabel!E:E))),"")</f>
        <v>3</v>
      </c>
      <c r="J454" s="33"/>
      <c r="K454" s="41" t="str">
        <f t="shared" si="30"/>
        <v xml:space="preserve"> </v>
      </c>
      <c r="L454" s="41"/>
      <c r="M454" s="43">
        <v>2</v>
      </c>
      <c r="N454" s="22" t="s">
        <v>312</v>
      </c>
      <c r="P454" s="21">
        <v>100</v>
      </c>
      <c r="Q454" s="29">
        <v>100</v>
      </c>
      <c r="R454" s="4"/>
      <c r="S454" s="4" t="s">
        <v>1237</v>
      </c>
    </row>
    <row r="455" spans="1:19" x14ac:dyDescent="0.25">
      <c r="A455" s="2" t="s">
        <v>846</v>
      </c>
      <c r="B455" s="7" t="s">
        <v>802</v>
      </c>
      <c r="C455" s="6" t="s">
        <v>604</v>
      </c>
      <c r="D455" s="3" t="s">
        <v>1285</v>
      </c>
      <c r="E455" s="36">
        <f t="shared" si="28"/>
        <v>3</v>
      </c>
      <c r="F455" s="35">
        <f t="shared" si="31"/>
        <v>2</v>
      </c>
      <c r="G455" s="4" t="str">
        <f t="shared" si="29"/>
        <v/>
      </c>
      <c r="H455" s="4" t="s">
        <v>1237</v>
      </c>
      <c r="I455" s="62">
        <f>IFERROR(IF(AND(P455&gt;Q455,P455=200),3,IF(OR(P455&gt;=300,Q455&gt;=300),"IT",_xlfn.XLOOKUP(MAX(P455:Q455),codetabel!$A:$A,codetabel!E:E))),"")</f>
        <v>3</v>
      </c>
      <c r="J455" s="33"/>
      <c r="K455" s="41" t="str">
        <f t="shared" si="30"/>
        <v xml:space="preserve"> </v>
      </c>
      <c r="L455" s="41"/>
      <c r="M455" s="43">
        <v>2</v>
      </c>
      <c r="N455" s="22" t="s">
        <v>312</v>
      </c>
      <c r="P455" s="21">
        <v>50</v>
      </c>
      <c r="Q455" s="29">
        <v>100</v>
      </c>
      <c r="R455" s="4"/>
      <c r="S455" s="4" t="s">
        <v>1237</v>
      </c>
    </row>
    <row r="456" spans="1:19" x14ac:dyDescent="0.25">
      <c r="A456" s="2" t="s">
        <v>846</v>
      </c>
      <c r="B456" s="7" t="s">
        <v>802</v>
      </c>
      <c r="C456" s="6" t="s">
        <v>859</v>
      </c>
      <c r="D456" s="3" t="s">
        <v>852</v>
      </c>
      <c r="E456" s="36" t="str">
        <f t="shared" si="28"/>
        <v/>
      </c>
      <c r="F456" s="35" t="str">
        <f t="shared" si="31"/>
        <v/>
      </c>
      <c r="G456" s="4" t="str">
        <f t="shared" si="29"/>
        <v/>
      </c>
      <c r="H456" s="4"/>
      <c r="I456" s="62" t="str">
        <f>IFERROR(IF(AND(P456&gt;Q456,P456=200),3,IF(OR(P456&gt;=300,Q456&gt;=300),"IT",_xlfn.XLOOKUP(MAX(P456:Q456),codetabel!$A:$A,codetabel!E:E))),"")</f>
        <v/>
      </c>
      <c r="J456" s="33"/>
      <c r="K456" s="41" t="str">
        <f t="shared" si="30"/>
        <v/>
      </c>
      <c r="L456" s="41"/>
      <c r="M456" s="36"/>
      <c r="N456" s="4"/>
      <c r="P456" s="52"/>
      <c r="Q456" s="53"/>
      <c r="R456" s="4"/>
      <c r="S456" s="4"/>
    </row>
    <row r="457" spans="1:19" x14ac:dyDescent="0.25">
      <c r="A457" s="2" t="s">
        <v>846</v>
      </c>
      <c r="B457" s="7" t="s">
        <v>802</v>
      </c>
      <c r="C457" s="6" t="s">
        <v>861</v>
      </c>
      <c r="D457" s="3" t="s">
        <v>853</v>
      </c>
      <c r="E457" s="36">
        <f t="shared" si="28"/>
        <v>1</v>
      </c>
      <c r="F457" s="35" t="str">
        <f t="shared" si="31"/>
        <v>FM</v>
      </c>
      <c r="G457" s="4" t="str">
        <f t="shared" si="29"/>
        <v/>
      </c>
      <c r="H457" s="4"/>
      <c r="I457" s="62">
        <f>IFERROR(IF(AND(P457&gt;Q457,P457=200),3,IF(OR(P457&gt;=300,Q457&gt;=300),"IT",_xlfn.XLOOKUP(MAX(P457:Q457),codetabel!$A:$A,codetabel!E:E))),"")</f>
        <v>1</v>
      </c>
      <c r="J457" s="33"/>
      <c r="K457" s="41" t="str">
        <f t="shared" si="30"/>
        <v>JA</v>
      </c>
      <c r="L457" s="41"/>
      <c r="M457" s="36">
        <v>1</v>
      </c>
      <c r="N457" s="4" t="s">
        <v>553</v>
      </c>
      <c r="P457" s="52">
        <v>0</v>
      </c>
      <c r="Q457" s="53">
        <v>30</v>
      </c>
      <c r="R457" s="4"/>
      <c r="S457" s="4"/>
    </row>
    <row r="458" spans="1:19" x14ac:dyDescent="0.25">
      <c r="A458" s="2" t="s">
        <v>846</v>
      </c>
      <c r="B458" s="7" t="s">
        <v>802</v>
      </c>
      <c r="C458" s="6" t="s">
        <v>863</v>
      </c>
      <c r="D458" s="3" t="s">
        <v>854</v>
      </c>
      <c r="E458" s="36">
        <f t="shared" si="28"/>
        <v>2</v>
      </c>
      <c r="F458" s="35" t="str">
        <f t="shared" si="31"/>
        <v>FM</v>
      </c>
      <c r="G458" s="4" t="str">
        <f t="shared" si="29"/>
        <v/>
      </c>
      <c r="H458" s="4"/>
      <c r="I458" s="62">
        <f>IFERROR(IF(AND(P458&gt;Q458,P458=200),3,IF(OR(P458&gt;=300,Q458&gt;=300),"IT",_xlfn.XLOOKUP(MAX(P458:Q458),codetabel!$A:$A,codetabel!E:E))),"")</f>
        <v>2</v>
      </c>
      <c r="J458" s="33"/>
      <c r="K458" s="41" t="str">
        <f t="shared" si="30"/>
        <v xml:space="preserve"> </v>
      </c>
      <c r="L458" s="41"/>
      <c r="M458" s="36">
        <v>1</v>
      </c>
      <c r="N458" s="4" t="s">
        <v>553</v>
      </c>
      <c r="P458" s="52">
        <v>0</v>
      </c>
      <c r="Q458" s="53">
        <v>50</v>
      </c>
      <c r="R458" s="4"/>
      <c r="S458" s="4"/>
    </row>
    <row r="459" spans="1:19" x14ac:dyDescent="0.25">
      <c r="A459" s="2" t="s">
        <v>846</v>
      </c>
      <c r="B459" s="7" t="s">
        <v>802</v>
      </c>
      <c r="C459" s="6" t="s">
        <v>865</v>
      </c>
      <c r="D459" s="3" t="s">
        <v>856</v>
      </c>
      <c r="E459" s="36">
        <f t="shared" si="28"/>
        <v>3</v>
      </c>
      <c r="F459" s="35" t="str">
        <f t="shared" si="31"/>
        <v>FM</v>
      </c>
      <c r="G459" s="4" t="str">
        <f t="shared" si="29"/>
        <v/>
      </c>
      <c r="H459" s="4"/>
      <c r="I459" s="62">
        <f>IFERROR(IF(AND(P459&gt;Q459,P459=200),3,IF(OR(P459&gt;=300,Q459&gt;=300),"IT",_xlfn.XLOOKUP(MAX(P459:Q459),codetabel!$A:$A,codetabel!E:E))),"")</f>
        <v>3</v>
      </c>
      <c r="J459" s="33"/>
      <c r="K459" s="41" t="str">
        <f t="shared" si="30"/>
        <v xml:space="preserve"> </v>
      </c>
      <c r="L459" s="41"/>
      <c r="M459" s="36">
        <v>1</v>
      </c>
      <c r="N459" s="4" t="s">
        <v>553</v>
      </c>
      <c r="P459" s="52">
        <v>0</v>
      </c>
      <c r="Q459" s="53">
        <v>100</v>
      </c>
      <c r="R459" s="4"/>
      <c r="S459" s="4"/>
    </row>
    <row r="460" spans="1:19" x14ac:dyDescent="0.25">
      <c r="A460" s="2" t="s">
        <v>846</v>
      </c>
      <c r="B460" s="7" t="s">
        <v>802</v>
      </c>
      <c r="C460" s="6" t="s">
        <v>867</v>
      </c>
      <c r="D460" s="3" t="s">
        <v>857</v>
      </c>
      <c r="E460" s="36" t="str">
        <f t="shared" si="28"/>
        <v>IT</v>
      </c>
      <c r="F460" s="35" t="str">
        <f t="shared" si="31"/>
        <v>FM</v>
      </c>
      <c r="G460" s="4" t="str">
        <f t="shared" si="29"/>
        <v>GPP</v>
      </c>
      <c r="H460" s="4"/>
      <c r="I460" s="62" t="str">
        <f>IFERROR(IF(AND(P460&gt;Q460,P460=200),3,IF(OR(P460&gt;=300,Q460&gt;=300),"IT",_xlfn.XLOOKUP(MAX(P460:Q460),codetabel!$A:$A,codetabel!E:E))),"")</f>
        <v>IT</v>
      </c>
      <c r="J460" s="33"/>
      <c r="K460" s="41" t="str">
        <f t="shared" si="30"/>
        <v xml:space="preserve"> </v>
      </c>
      <c r="L460" s="41"/>
      <c r="M460" s="36">
        <v>1</v>
      </c>
      <c r="N460" s="4" t="s">
        <v>553</v>
      </c>
      <c r="P460" s="52">
        <v>0</v>
      </c>
      <c r="Q460" s="53">
        <v>300</v>
      </c>
      <c r="R460" s="4" t="s">
        <v>303</v>
      </c>
      <c r="S460" s="4"/>
    </row>
    <row r="461" spans="1:19" x14ac:dyDescent="0.25">
      <c r="A461" s="2" t="s">
        <v>846</v>
      </c>
      <c r="B461" s="7" t="s">
        <v>802</v>
      </c>
      <c r="C461" s="6" t="s">
        <v>1222</v>
      </c>
      <c r="D461" s="3" t="s">
        <v>858</v>
      </c>
      <c r="E461" s="36" t="str">
        <f t="shared" si="28"/>
        <v>IT</v>
      </c>
      <c r="F461" s="35" t="str">
        <f t="shared" si="31"/>
        <v>FM</v>
      </c>
      <c r="G461" s="4" t="str">
        <f t="shared" si="29"/>
        <v>GPP</v>
      </c>
      <c r="H461" s="4"/>
      <c r="I461" s="62" t="str">
        <f>IFERROR(IF(AND(P461&gt;Q461,P461=200),3,IF(OR(P461&gt;=300,Q461&gt;=300),"IT",_xlfn.XLOOKUP(MAX(P461:Q461),codetabel!$A:$A,codetabel!E:E))),"")</f>
        <v>IT</v>
      </c>
      <c r="J461" s="33"/>
      <c r="K461" s="41" t="str">
        <f t="shared" si="30"/>
        <v xml:space="preserve"> </v>
      </c>
      <c r="L461" s="41"/>
      <c r="M461" s="36">
        <v>1</v>
      </c>
      <c r="N461" s="4" t="s">
        <v>553</v>
      </c>
      <c r="P461" s="52">
        <v>0</v>
      </c>
      <c r="Q461" s="53">
        <v>500</v>
      </c>
      <c r="R461" s="4" t="s">
        <v>303</v>
      </c>
      <c r="S461" s="4"/>
    </row>
    <row r="462" spans="1:19" x14ac:dyDescent="0.25">
      <c r="A462" s="2" t="s">
        <v>846</v>
      </c>
      <c r="B462" s="7" t="s">
        <v>802</v>
      </c>
      <c r="C462" s="6" t="s">
        <v>710</v>
      </c>
      <c r="D462" s="3" t="s">
        <v>860</v>
      </c>
      <c r="E462" s="36" t="str">
        <f t="shared" si="28"/>
        <v/>
      </c>
      <c r="F462" s="35" t="str">
        <f t="shared" si="31"/>
        <v/>
      </c>
      <c r="G462" s="4" t="str">
        <f t="shared" si="29"/>
        <v/>
      </c>
      <c r="H462" s="4"/>
      <c r="I462" s="62" t="str">
        <f>IFERROR(IF(AND(P462&gt;Q462,P462=200),3,IF(OR(P462&gt;=300,Q462&gt;=300),"IT",_xlfn.XLOOKUP(MAX(P462:Q462),codetabel!$A:$A,codetabel!E:E))),"")</f>
        <v/>
      </c>
      <c r="J462" s="33"/>
      <c r="K462" s="41" t="str">
        <f t="shared" si="30"/>
        <v/>
      </c>
      <c r="L462" s="41"/>
      <c r="M462" s="36"/>
      <c r="N462" s="4"/>
      <c r="P462" s="52"/>
      <c r="Q462" s="53"/>
      <c r="R462" s="4"/>
      <c r="S462" s="4"/>
    </row>
    <row r="463" spans="1:19" x14ac:dyDescent="0.25">
      <c r="A463" s="2" t="s">
        <v>846</v>
      </c>
      <c r="B463" s="7" t="s">
        <v>802</v>
      </c>
      <c r="C463" s="6" t="s">
        <v>711</v>
      </c>
      <c r="D463" s="3" t="s">
        <v>862</v>
      </c>
      <c r="E463" s="36" t="str">
        <f t="shared" si="28"/>
        <v>IT</v>
      </c>
      <c r="F463" s="35" t="str">
        <f t="shared" si="31"/>
        <v>FM</v>
      </c>
      <c r="G463" s="4" t="str">
        <f t="shared" si="29"/>
        <v/>
      </c>
      <c r="H463" s="4"/>
      <c r="I463" s="62" t="str">
        <f>IFERROR(IF(AND(P463&gt;Q463,P463=200),3,IF(OR(P463&gt;=300,Q463&gt;=300),"IT",_xlfn.XLOOKUP(MAX(P463:Q463),codetabel!$A:$A,codetabel!E:E))),"")</f>
        <v>IT</v>
      </c>
      <c r="J463" s="33"/>
      <c r="K463" s="41" t="str">
        <f t="shared" si="30"/>
        <v xml:space="preserve"> </v>
      </c>
      <c r="L463" s="41"/>
      <c r="M463" s="36">
        <v>1</v>
      </c>
      <c r="N463" s="4" t="s">
        <v>553</v>
      </c>
      <c r="P463" s="52">
        <v>0</v>
      </c>
      <c r="Q463" s="53">
        <v>300</v>
      </c>
      <c r="R463" s="4"/>
      <c r="S463" s="4"/>
    </row>
    <row r="464" spans="1:19" x14ac:dyDescent="0.25">
      <c r="A464" s="2" t="s">
        <v>846</v>
      </c>
      <c r="B464" s="7" t="s">
        <v>802</v>
      </c>
      <c r="C464" s="6" t="s">
        <v>871</v>
      </c>
      <c r="D464" s="3" t="s">
        <v>864</v>
      </c>
      <c r="E464" s="36" t="str">
        <f t="shared" si="28"/>
        <v>IT</v>
      </c>
      <c r="F464" s="35" t="str">
        <f t="shared" si="31"/>
        <v>FM</v>
      </c>
      <c r="G464" s="4" t="str">
        <f t="shared" si="29"/>
        <v/>
      </c>
      <c r="H464" s="4" t="s">
        <v>1237</v>
      </c>
      <c r="I464" s="62" t="str">
        <f>IFERROR(IF(AND(P464&gt;Q464,P464=200),3,IF(OR(P464&gt;=300,Q464&gt;=300),"IT",_xlfn.XLOOKUP(MAX(P464:Q464),codetabel!$A:$A,codetabel!E:E))),"")</f>
        <v>IT</v>
      </c>
      <c r="J464" s="33"/>
      <c r="K464" s="41" t="str">
        <f t="shared" si="30"/>
        <v xml:space="preserve"> </v>
      </c>
      <c r="L464" s="41"/>
      <c r="M464" s="36">
        <v>1</v>
      </c>
      <c r="N464" s="4" t="s">
        <v>553</v>
      </c>
      <c r="P464" s="52">
        <v>0</v>
      </c>
      <c r="Q464" s="53">
        <v>500</v>
      </c>
      <c r="R464" s="4"/>
      <c r="S464" s="4" t="s">
        <v>1237</v>
      </c>
    </row>
    <row r="465" spans="1:19" x14ac:dyDescent="0.25">
      <c r="A465" s="2" t="s">
        <v>846</v>
      </c>
      <c r="B465" s="7" t="s">
        <v>802</v>
      </c>
      <c r="C465" s="5" t="s">
        <v>1261</v>
      </c>
      <c r="D465" s="3" t="s">
        <v>1277</v>
      </c>
      <c r="E465" s="36" t="str">
        <f t="shared" si="28"/>
        <v>FM</v>
      </c>
      <c r="F465" s="35" t="str">
        <f t="shared" si="31"/>
        <v>FM</v>
      </c>
      <c r="G465" s="4" t="str">
        <f t="shared" si="29"/>
        <v/>
      </c>
      <c r="H465" s="22"/>
      <c r="I465" s="62" t="str">
        <f>IFERROR(IF(AND(P465&gt;Q465,P465=200),3,IF(OR(P465&gt;=300,Q465&gt;=300),"IT",_xlfn.XLOOKUP(MAX(P465:Q465),codetabel!$A:$A,codetabel!E:E))),"")</f>
        <v>FM</v>
      </c>
      <c r="J465" s="33"/>
      <c r="K465" s="41" t="str">
        <f t="shared" si="30"/>
        <v>JA</v>
      </c>
      <c r="L465" s="41"/>
      <c r="M465" s="36">
        <v>1</v>
      </c>
      <c r="N465" s="4" t="s">
        <v>553</v>
      </c>
      <c r="P465" s="54">
        <v>0</v>
      </c>
      <c r="Q465" s="29">
        <v>10</v>
      </c>
      <c r="R465" s="22"/>
      <c r="S465" s="22"/>
    </row>
    <row r="466" spans="1:19" x14ac:dyDescent="0.25">
      <c r="A466" s="2" t="s">
        <v>846</v>
      </c>
      <c r="B466" s="7" t="s">
        <v>802</v>
      </c>
      <c r="C466" s="6" t="s">
        <v>1262</v>
      </c>
      <c r="D466" s="3" t="s">
        <v>866</v>
      </c>
      <c r="E466" s="36">
        <f t="shared" si="28"/>
        <v>1</v>
      </c>
      <c r="F466" s="35" t="str">
        <f t="shared" si="31"/>
        <v>FM</v>
      </c>
      <c r="G466" s="4" t="str">
        <f t="shared" si="29"/>
        <v/>
      </c>
      <c r="H466" s="4"/>
      <c r="I466" s="62">
        <f>IFERROR(IF(AND(P466&gt;Q466,P466=200),3,IF(OR(P466&gt;=300,Q466&gt;=300),"IT",_xlfn.XLOOKUP(MAX(P466:Q466),codetabel!$A:$A,codetabel!E:E))),"")</f>
        <v>1</v>
      </c>
      <c r="J466" s="33"/>
      <c r="K466" s="41" t="str">
        <f t="shared" si="30"/>
        <v>JA</v>
      </c>
      <c r="L466" s="41"/>
      <c r="M466" s="36">
        <v>1</v>
      </c>
      <c r="N466" s="4" t="s">
        <v>553</v>
      </c>
      <c r="P466" s="52">
        <v>0</v>
      </c>
      <c r="Q466" s="53">
        <v>30</v>
      </c>
      <c r="R466" s="4"/>
      <c r="S466" s="4"/>
    </row>
    <row r="467" spans="1:19" x14ac:dyDescent="0.25">
      <c r="A467" s="2" t="s">
        <v>846</v>
      </c>
      <c r="B467" s="7" t="s">
        <v>802</v>
      </c>
      <c r="C467" s="6" t="s">
        <v>1276</v>
      </c>
      <c r="D467" s="3" t="s">
        <v>868</v>
      </c>
      <c r="E467" s="36">
        <f t="shared" si="28"/>
        <v>2</v>
      </c>
      <c r="F467" s="35" t="str">
        <f t="shared" si="31"/>
        <v>FM</v>
      </c>
      <c r="G467" s="4" t="str">
        <f t="shared" si="29"/>
        <v/>
      </c>
      <c r="H467" s="4" t="s">
        <v>1237</v>
      </c>
      <c r="I467" s="62">
        <f>IFERROR(IF(AND(P467&gt;Q467,P467=200),3,IF(OR(P467&gt;=300,Q467&gt;=300),"IT",_xlfn.XLOOKUP(MAX(P467:Q467),codetabel!$A:$A,codetabel!E:E))),"")</f>
        <v>2</v>
      </c>
      <c r="J467" s="33"/>
      <c r="K467" s="41" t="str">
        <f t="shared" si="30"/>
        <v xml:space="preserve"> </v>
      </c>
      <c r="L467" s="41"/>
      <c r="M467" s="36">
        <v>1</v>
      </c>
      <c r="N467" s="4" t="s">
        <v>553</v>
      </c>
      <c r="P467" s="52">
        <v>0</v>
      </c>
      <c r="Q467" s="53">
        <v>50</v>
      </c>
      <c r="R467" s="4"/>
      <c r="S467" s="4" t="s">
        <v>1237</v>
      </c>
    </row>
    <row r="468" spans="1:19" x14ac:dyDescent="0.25">
      <c r="A468" s="2" t="s">
        <v>846</v>
      </c>
      <c r="B468" s="7" t="s">
        <v>802</v>
      </c>
      <c r="C468" s="6" t="s">
        <v>1263</v>
      </c>
      <c r="D468" s="3" t="s">
        <v>869</v>
      </c>
      <c r="E468" s="36" t="str">
        <f t="shared" si="28"/>
        <v/>
      </c>
      <c r="F468" s="35" t="str">
        <f t="shared" si="31"/>
        <v/>
      </c>
      <c r="G468" s="4" t="str">
        <f t="shared" si="29"/>
        <v/>
      </c>
      <c r="H468" s="4"/>
      <c r="I468" s="62" t="str">
        <f>IFERROR(IF(AND(P468&gt;Q468,P468=200),3,IF(OR(P468&gt;=300,Q468&gt;=300),"IT",_xlfn.XLOOKUP(MAX(P468:Q468),codetabel!$A:$A,codetabel!E:E))),"")</f>
        <v/>
      </c>
      <c r="J468" s="33"/>
      <c r="K468" s="41" t="str">
        <f t="shared" si="30"/>
        <v/>
      </c>
      <c r="L468" s="41"/>
      <c r="M468" s="36"/>
      <c r="N468" s="4"/>
      <c r="P468" s="52"/>
      <c r="Q468" s="53"/>
      <c r="R468" s="4"/>
      <c r="S468" s="4"/>
    </row>
    <row r="469" spans="1:19" x14ac:dyDescent="0.25">
      <c r="A469" s="2" t="s">
        <v>846</v>
      </c>
      <c r="B469" s="7" t="s">
        <v>802</v>
      </c>
      <c r="C469" s="6" t="s">
        <v>1264</v>
      </c>
      <c r="D469" s="3" t="s">
        <v>870</v>
      </c>
      <c r="E469" s="36">
        <f t="shared" si="28"/>
        <v>3</v>
      </c>
      <c r="F469" s="35">
        <f t="shared" si="31"/>
        <v>1</v>
      </c>
      <c r="G469" s="4" t="str">
        <f t="shared" si="29"/>
        <v/>
      </c>
      <c r="H469" s="4"/>
      <c r="I469" s="62">
        <f>IFERROR(IF(AND(P469&gt;Q469,P469=200),3,IF(OR(P469&gt;=300,Q469&gt;=300),"IT",_xlfn.XLOOKUP(MAX(P469:Q469),codetabel!$A:$A,codetabel!E:E))),"")</f>
        <v>3</v>
      </c>
      <c r="J469" s="33"/>
      <c r="K469" s="41" t="str">
        <f t="shared" si="30"/>
        <v xml:space="preserve"> </v>
      </c>
      <c r="L469" s="41"/>
      <c r="M469" s="36">
        <v>1</v>
      </c>
      <c r="N469" s="4" t="s">
        <v>553</v>
      </c>
      <c r="P469" s="52">
        <v>30</v>
      </c>
      <c r="Q469" s="53">
        <v>100</v>
      </c>
      <c r="R469" s="4"/>
      <c r="S469" s="4"/>
    </row>
    <row r="470" spans="1:19" x14ac:dyDescent="0.25">
      <c r="A470" s="2" t="s">
        <v>846</v>
      </c>
      <c r="B470" s="7" t="s">
        <v>802</v>
      </c>
      <c r="C470" s="6" t="s">
        <v>1265</v>
      </c>
      <c r="D470" s="3" t="s">
        <v>872</v>
      </c>
      <c r="E470" s="36">
        <f t="shared" si="28"/>
        <v>1</v>
      </c>
      <c r="F470" s="35" t="str">
        <f t="shared" si="31"/>
        <v>FM</v>
      </c>
      <c r="G470" s="4" t="str">
        <f t="shared" si="29"/>
        <v/>
      </c>
      <c r="H470" s="4"/>
      <c r="I470" s="62">
        <f>IFERROR(IF(AND(P470&gt;Q470,P470=200),3,IF(OR(P470&gt;=300,Q470&gt;=300),"IT",_xlfn.XLOOKUP(MAX(P470:Q470),codetabel!$A:$A,codetabel!E:E))),"")</f>
        <v>1</v>
      </c>
      <c r="J470" s="33"/>
      <c r="K470" s="41" t="str">
        <f t="shared" si="30"/>
        <v>JA</v>
      </c>
      <c r="L470" s="41"/>
      <c r="M470" s="36">
        <v>1</v>
      </c>
      <c r="N470" s="4" t="s">
        <v>553</v>
      </c>
      <c r="P470" s="52">
        <v>10</v>
      </c>
      <c r="Q470" s="53">
        <v>30</v>
      </c>
      <c r="R470" s="4"/>
      <c r="S470" s="4"/>
    </row>
    <row r="471" spans="1:19" x14ac:dyDescent="0.25">
      <c r="A471" s="2" t="s">
        <v>846</v>
      </c>
      <c r="B471" s="7" t="s">
        <v>802</v>
      </c>
      <c r="C471" s="6" t="s">
        <v>1270</v>
      </c>
      <c r="D471" s="3" t="s">
        <v>1266</v>
      </c>
      <c r="E471" s="36" t="str">
        <f t="shared" si="28"/>
        <v/>
      </c>
      <c r="F471" s="35" t="str">
        <f t="shared" si="31"/>
        <v/>
      </c>
      <c r="G471" s="4" t="str">
        <f t="shared" si="29"/>
        <v/>
      </c>
      <c r="H471" s="22"/>
      <c r="I471" s="62" t="str">
        <f>IFERROR(IF(AND(P471&gt;Q471,P471=200),3,IF(OR(P471&gt;=300,Q471&gt;=300),"IT",_xlfn.XLOOKUP(MAX(P471:Q471),codetabel!$A:$A,codetabel!E:E))),"")</f>
        <v/>
      </c>
      <c r="J471" s="33"/>
      <c r="K471" s="41" t="str">
        <f t="shared" si="30"/>
        <v/>
      </c>
      <c r="L471" s="41"/>
      <c r="M471" s="36"/>
      <c r="N471" s="4"/>
      <c r="P471" s="21"/>
      <c r="Q471" s="29"/>
      <c r="R471" s="22"/>
      <c r="S471" s="22"/>
    </row>
    <row r="472" spans="1:19" x14ac:dyDescent="0.25">
      <c r="A472" s="2" t="s">
        <v>846</v>
      </c>
      <c r="B472" s="7" t="s">
        <v>802</v>
      </c>
      <c r="C472" s="6" t="s">
        <v>1271</v>
      </c>
      <c r="D472" s="3" t="s">
        <v>1267</v>
      </c>
      <c r="E472" s="36">
        <f t="shared" si="28"/>
        <v>3</v>
      </c>
      <c r="F472" s="35" t="str">
        <f t="shared" si="31"/>
        <v>FM</v>
      </c>
      <c r="G472" s="4" t="str">
        <f t="shared" si="29"/>
        <v/>
      </c>
      <c r="H472" s="22"/>
      <c r="I472" s="62">
        <f>IFERROR(IF(AND(P472&gt;Q472,P472=200),3,IF(OR(P472&gt;=300,Q472&gt;=300),"IT",_xlfn.XLOOKUP(MAX(P472:Q472),codetabel!$A:$A,codetabel!E:E))),"")</f>
        <v>3</v>
      </c>
      <c r="J472" s="33"/>
      <c r="K472" s="41" t="str">
        <f t="shared" si="30"/>
        <v xml:space="preserve"> </v>
      </c>
      <c r="L472" s="41"/>
      <c r="M472" s="43" t="s">
        <v>316</v>
      </c>
      <c r="N472" s="22" t="s">
        <v>553</v>
      </c>
      <c r="O472" s="51" t="s">
        <v>1370</v>
      </c>
      <c r="P472" s="21">
        <v>0</v>
      </c>
      <c r="Q472" s="29">
        <v>100</v>
      </c>
      <c r="R472" s="22"/>
      <c r="S472" s="22"/>
    </row>
    <row r="473" spans="1:19" x14ac:dyDescent="0.25">
      <c r="A473" s="2" t="s">
        <v>846</v>
      </c>
      <c r="B473" s="7" t="s">
        <v>802</v>
      </c>
      <c r="C473" s="6" t="s">
        <v>1272</v>
      </c>
      <c r="D473" s="3" t="s">
        <v>1268</v>
      </c>
      <c r="E473" s="36">
        <f t="shared" si="28"/>
        <v>4</v>
      </c>
      <c r="F473" s="35" t="str">
        <f t="shared" si="31"/>
        <v>FM</v>
      </c>
      <c r="G473" s="4" t="str">
        <f t="shared" si="29"/>
        <v/>
      </c>
      <c r="H473" s="22"/>
      <c r="I473" s="62">
        <f>IFERROR(IF(AND(P473&gt;Q473,P473=200),3,IF(OR(P473&gt;=300,Q473&gt;=300),"IT",_xlfn.XLOOKUP(MAX(P473:Q473),codetabel!$A:$A,codetabel!E:E))),"")</f>
        <v>4</v>
      </c>
      <c r="J473" s="33"/>
      <c r="K473" s="41" t="str">
        <f t="shared" si="30"/>
        <v xml:space="preserve"> </v>
      </c>
      <c r="L473" s="41"/>
      <c r="M473" s="43" t="s">
        <v>316</v>
      </c>
      <c r="N473" s="22" t="s">
        <v>553</v>
      </c>
      <c r="O473" s="51" t="s">
        <v>1370</v>
      </c>
      <c r="P473" s="21">
        <v>0</v>
      </c>
      <c r="Q473" s="29">
        <v>200</v>
      </c>
      <c r="R473" s="22"/>
      <c r="S473" s="22"/>
    </row>
    <row r="474" spans="1:19" x14ac:dyDescent="0.25">
      <c r="A474" s="2" t="s">
        <v>846</v>
      </c>
      <c r="B474" s="7" t="s">
        <v>802</v>
      </c>
      <c r="C474" s="6" t="s">
        <v>1273</v>
      </c>
      <c r="D474" s="3" t="s">
        <v>1269</v>
      </c>
      <c r="E474" s="36" t="str">
        <f t="shared" si="28"/>
        <v>IT</v>
      </c>
      <c r="F474" s="35" t="str">
        <f t="shared" si="31"/>
        <v>FM</v>
      </c>
      <c r="G474" s="4" t="str">
        <f t="shared" si="29"/>
        <v/>
      </c>
      <c r="H474" s="22"/>
      <c r="I474" s="62" t="str">
        <f>IFERROR(IF(AND(P474&gt;Q474,P474=200),3,IF(OR(P474&gt;=300,Q474&gt;=300),"IT",_xlfn.XLOOKUP(MAX(P474:Q474),codetabel!$A:$A,codetabel!E:E))),"")</f>
        <v>IT</v>
      </c>
      <c r="J474" s="33"/>
      <c r="K474" s="41" t="str">
        <f t="shared" si="30"/>
        <v xml:space="preserve"> </v>
      </c>
      <c r="L474" s="41"/>
      <c r="M474" s="43" t="s">
        <v>316</v>
      </c>
      <c r="N474" s="22" t="s">
        <v>553</v>
      </c>
      <c r="O474" s="51" t="s">
        <v>1369</v>
      </c>
      <c r="P474" s="21">
        <v>0</v>
      </c>
      <c r="Q474" s="29">
        <v>300</v>
      </c>
      <c r="R474" s="22"/>
      <c r="S474" s="22"/>
    </row>
    <row r="475" spans="1:19" x14ac:dyDescent="0.25">
      <c r="A475" s="2" t="s">
        <v>873</v>
      </c>
      <c r="B475" s="7" t="s">
        <v>823</v>
      </c>
      <c r="C475" s="6" t="s">
        <v>308</v>
      </c>
      <c r="D475" s="3" t="s">
        <v>1225</v>
      </c>
      <c r="E475" s="36" t="str">
        <f t="shared" si="28"/>
        <v/>
      </c>
      <c r="F475" s="35" t="str">
        <f t="shared" si="31"/>
        <v/>
      </c>
      <c r="G475" s="4" t="str">
        <f t="shared" si="29"/>
        <v/>
      </c>
      <c r="H475" s="4"/>
      <c r="I475" s="62" t="str">
        <f>IFERROR(IF(AND(P475&gt;Q475,P475=200),3,IF(OR(P475&gt;=300,Q475&gt;=300),"IT",_xlfn.XLOOKUP(MAX(P475:Q475),codetabel!$A:$A,codetabel!E:E))),"")</f>
        <v/>
      </c>
      <c r="J475" s="33"/>
      <c r="K475" s="41" t="str">
        <f t="shared" si="30"/>
        <v/>
      </c>
      <c r="L475" s="41"/>
      <c r="M475" s="36"/>
      <c r="N475" s="4"/>
      <c r="P475" s="52"/>
      <c r="Q475" s="53"/>
      <c r="R475" s="4"/>
      <c r="S475" s="4"/>
    </row>
    <row r="476" spans="1:19" x14ac:dyDescent="0.25">
      <c r="A476" s="2" t="s">
        <v>873</v>
      </c>
      <c r="B476" s="7" t="s">
        <v>823</v>
      </c>
      <c r="C476" s="6" t="s">
        <v>308</v>
      </c>
      <c r="D476" s="3" t="s">
        <v>874</v>
      </c>
      <c r="E476" s="36" t="str">
        <f t="shared" si="28"/>
        <v/>
      </c>
      <c r="F476" s="35" t="str">
        <f t="shared" si="31"/>
        <v/>
      </c>
      <c r="G476" s="4" t="str">
        <f t="shared" si="29"/>
        <v/>
      </c>
      <c r="H476" s="4"/>
      <c r="I476" s="62" t="str">
        <f>IFERROR(IF(AND(P476&gt;Q476,P476=200),3,IF(OR(P476&gt;=300,Q476&gt;=300),"IT",_xlfn.XLOOKUP(MAX(P476:Q476),codetabel!$A:$A,codetabel!E:E))),"")</f>
        <v/>
      </c>
      <c r="J476" s="33"/>
      <c r="K476" s="41" t="str">
        <f t="shared" si="30"/>
        <v/>
      </c>
      <c r="L476" s="41"/>
      <c r="M476" s="36"/>
      <c r="N476" s="4"/>
      <c r="P476" s="52"/>
      <c r="Q476" s="53"/>
      <c r="R476" s="4"/>
      <c r="S476" s="4"/>
    </row>
    <row r="477" spans="1:19" x14ac:dyDescent="0.25">
      <c r="A477" s="2" t="s">
        <v>873</v>
      </c>
      <c r="B477" s="7" t="s">
        <v>823</v>
      </c>
      <c r="C477" s="6" t="s">
        <v>596</v>
      </c>
      <c r="D477" s="3" t="s">
        <v>875</v>
      </c>
      <c r="E477" s="36" t="str">
        <f t="shared" si="28"/>
        <v/>
      </c>
      <c r="F477" s="35" t="str">
        <f t="shared" si="31"/>
        <v/>
      </c>
      <c r="G477" s="4" t="str">
        <f t="shared" si="29"/>
        <v/>
      </c>
      <c r="H477" s="4"/>
      <c r="I477" s="62" t="str">
        <f>IFERROR(IF(AND(P477&gt;Q477,P477=200),3,IF(OR(P477&gt;=300,Q477&gt;=300),"IT",_xlfn.XLOOKUP(MAX(P477:Q477),codetabel!$A:$A,codetabel!E:E))),"")</f>
        <v/>
      </c>
      <c r="J477" s="33"/>
      <c r="K477" s="41" t="str">
        <f t="shared" si="30"/>
        <v/>
      </c>
      <c r="L477" s="41"/>
      <c r="M477" s="36"/>
      <c r="N477" s="4"/>
      <c r="P477" s="52"/>
      <c r="Q477" s="53"/>
      <c r="R477" s="4"/>
      <c r="S477" s="4"/>
    </row>
    <row r="478" spans="1:19" x14ac:dyDescent="0.25">
      <c r="A478" s="2" t="s">
        <v>873</v>
      </c>
      <c r="B478" s="7" t="s">
        <v>823</v>
      </c>
      <c r="C478" s="6" t="s">
        <v>598</v>
      </c>
      <c r="D478" s="3" t="s">
        <v>876</v>
      </c>
      <c r="E478" s="36">
        <f t="shared" si="28"/>
        <v>2</v>
      </c>
      <c r="F478" s="35">
        <f t="shared" si="31"/>
        <v>2</v>
      </c>
      <c r="G478" s="4" t="str">
        <f t="shared" si="29"/>
        <v/>
      </c>
      <c r="H478" s="4" t="s">
        <v>1237</v>
      </c>
      <c r="I478" s="62">
        <f>IFERROR(IF(AND(P478&gt;Q478,P478=200),3,IF(OR(P478&gt;=300,Q478&gt;=300),"IT",_xlfn.XLOOKUP(MAX(P478:Q478),codetabel!$A:$A,codetabel!E:E))),"")</f>
        <v>2</v>
      </c>
      <c r="J478" s="33"/>
      <c r="K478" s="41" t="str">
        <f t="shared" si="30"/>
        <v xml:space="preserve"> </v>
      </c>
      <c r="L478" s="41"/>
      <c r="M478" s="36">
        <v>1</v>
      </c>
      <c r="N478" s="4" t="s">
        <v>312</v>
      </c>
      <c r="P478" s="52">
        <v>50</v>
      </c>
      <c r="Q478" s="53">
        <v>50</v>
      </c>
      <c r="R478" s="4"/>
      <c r="S478" s="4" t="s">
        <v>1237</v>
      </c>
    </row>
    <row r="479" spans="1:19" x14ac:dyDescent="0.25">
      <c r="A479" s="2" t="s">
        <v>873</v>
      </c>
      <c r="B479" s="7" t="s">
        <v>823</v>
      </c>
      <c r="C479" s="6" t="s">
        <v>599</v>
      </c>
      <c r="D479" s="3" t="s">
        <v>1253</v>
      </c>
      <c r="E479" s="36">
        <f t="shared" si="28"/>
        <v>2</v>
      </c>
      <c r="F479" s="35" t="str">
        <f t="shared" si="31"/>
        <v>FM</v>
      </c>
      <c r="G479" s="4" t="str">
        <f t="shared" si="29"/>
        <v/>
      </c>
      <c r="H479" s="4"/>
      <c r="I479" s="62">
        <f>IFERROR(IF(AND(P479&gt;Q479,P479=200),3,IF(OR(P479&gt;=300,Q479&gt;=300),"IT",_xlfn.XLOOKUP(MAX(P479:Q479),codetabel!$A:$A,codetabel!E:E))),"")</f>
        <v>2</v>
      </c>
      <c r="J479" s="33"/>
      <c r="K479" s="41" t="str">
        <f t="shared" si="30"/>
        <v xml:space="preserve"> </v>
      </c>
      <c r="L479" s="41"/>
      <c r="M479" s="36">
        <v>1</v>
      </c>
      <c r="N479" s="4" t="s">
        <v>312</v>
      </c>
      <c r="P479" s="52">
        <v>10</v>
      </c>
      <c r="Q479" s="53">
        <v>50</v>
      </c>
      <c r="R479" s="4"/>
      <c r="S479" s="4"/>
    </row>
    <row r="480" spans="1:19" x14ac:dyDescent="0.25">
      <c r="A480" s="2" t="s">
        <v>873</v>
      </c>
      <c r="B480" s="7" t="s">
        <v>823</v>
      </c>
      <c r="C480" s="6" t="s">
        <v>600</v>
      </c>
      <c r="D480" s="3" t="s">
        <v>877</v>
      </c>
      <c r="E480" s="36" t="str">
        <f t="shared" si="28"/>
        <v/>
      </c>
      <c r="F480" s="35" t="str">
        <f t="shared" si="31"/>
        <v/>
      </c>
      <c r="G480" s="4" t="str">
        <f t="shared" si="29"/>
        <v/>
      </c>
      <c r="H480" s="4"/>
      <c r="I480" s="62" t="str">
        <f>IFERROR(IF(AND(P480&gt;Q480,P480=200),3,IF(OR(P480&gt;=300,Q480&gt;=300),"IT",_xlfn.XLOOKUP(MAX(P480:Q480),codetabel!$A:$A,codetabel!E:E))),"")</f>
        <v/>
      </c>
      <c r="J480" s="33"/>
      <c r="K480" s="41" t="str">
        <f t="shared" si="30"/>
        <v/>
      </c>
      <c r="L480" s="41"/>
      <c r="M480" s="36"/>
      <c r="N480" s="4"/>
      <c r="P480" s="52"/>
      <c r="Q480" s="53"/>
      <c r="R480" s="4"/>
      <c r="S480" s="4"/>
    </row>
    <row r="481" spans="1:19" x14ac:dyDescent="0.25">
      <c r="A481" s="2" t="s">
        <v>873</v>
      </c>
      <c r="B481" s="7" t="s">
        <v>823</v>
      </c>
      <c r="C481" s="6" t="s">
        <v>602</v>
      </c>
      <c r="D481" s="3" t="s">
        <v>878</v>
      </c>
      <c r="E481" s="36">
        <f t="shared" si="28"/>
        <v>1</v>
      </c>
      <c r="F481" s="35" t="str">
        <f t="shared" si="31"/>
        <v>FM</v>
      </c>
      <c r="G481" s="4" t="str">
        <f t="shared" si="29"/>
        <v/>
      </c>
      <c r="H481" s="4"/>
      <c r="I481" s="62">
        <f>IFERROR(IF(AND(P481&gt;Q481,P481=200),3,IF(OR(P481&gt;=300,Q481&gt;=300),"IT",_xlfn.XLOOKUP(MAX(P481:Q481),codetabel!$A:$A,codetabel!E:E))),"")</f>
        <v>1</v>
      </c>
      <c r="J481" s="33"/>
      <c r="K481" s="41" t="str">
        <f t="shared" si="30"/>
        <v>JA</v>
      </c>
      <c r="L481" s="41"/>
      <c r="M481" s="36">
        <v>1</v>
      </c>
      <c r="N481" s="4" t="s">
        <v>553</v>
      </c>
      <c r="P481" s="52">
        <v>0</v>
      </c>
      <c r="Q481" s="53">
        <v>30</v>
      </c>
      <c r="R481" s="4"/>
      <c r="S481" s="4"/>
    </row>
    <row r="482" spans="1:19" x14ac:dyDescent="0.25">
      <c r="A482" s="2" t="s">
        <v>873</v>
      </c>
      <c r="B482" s="7" t="s">
        <v>823</v>
      </c>
      <c r="C482" s="6" t="s">
        <v>604</v>
      </c>
      <c r="D482" s="3" t="s">
        <v>879</v>
      </c>
      <c r="E482" s="36">
        <f t="shared" si="28"/>
        <v>3</v>
      </c>
      <c r="F482" s="35" t="str">
        <f t="shared" si="31"/>
        <v>FM</v>
      </c>
      <c r="G482" s="4" t="str">
        <f t="shared" si="29"/>
        <v/>
      </c>
      <c r="H482" s="4"/>
      <c r="I482" s="62">
        <f>IFERROR(IF(AND(P482&gt;Q482,P482=200),3,IF(OR(P482&gt;=300,Q482&gt;=300),"IT",_xlfn.XLOOKUP(MAX(P482:Q482),codetabel!$A:$A,codetabel!E:E))),"")</f>
        <v>3</v>
      </c>
      <c r="J482" s="33"/>
      <c r="K482" s="41" t="str">
        <f t="shared" si="30"/>
        <v xml:space="preserve"> </v>
      </c>
      <c r="L482" s="41"/>
      <c r="M482" s="36">
        <v>1</v>
      </c>
      <c r="N482" s="4" t="s">
        <v>553</v>
      </c>
      <c r="P482" s="52">
        <v>0</v>
      </c>
      <c r="Q482" s="53">
        <v>100</v>
      </c>
      <c r="R482" s="4"/>
      <c r="S482" s="4"/>
    </row>
    <row r="483" spans="1:19" x14ac:dyDescent="0.25">
      <c r="A483" s="2" t="s">
        <v>873</v>
      </c>
      <c r="B483" s="7" t="s">
        <v>823</v>
      </c>
      <c r="C483" s="6" t="s">
        <v>855</v>
      </c>
      <c r="D483" s="3" t="s">
        <v>880</v>
      </c>
      <c r="E483" s="36" t="str">
        <f t="shared" si="28"/>
        <v>IT</v>
      </c>
      <c r="F483" s="35" t="str">
        <f t="shared" si="31"/>
        <v>FM</v>
      </c>
      <c r="G483" s="4" t="str">
        <f t="shared" si="29"/>
        <v/>
      </c>
      <c r="H483" s="4"/>
      <c r="I483" s="62" t="str">
        <f>IFERROR(IF(AND(P483&gt;Q483,P483=200),3,IF(OR(P483&gt;=300,Q483&gt;=300),"IT",_xlfn.XLOOKUP(MAX(P483:Q483),codetabel!$A:$A,codetabel!E:E))),"")</f>
        <v>IT</v>
      </c>
      <c r="J483" s="33"/>
      <c r="K483" s="41" t="str">
        <f t="shared" si="30"/>
        <v xml:space="preserve"> </v>
      </c>
      <c r="L483" s="41"/>
      <c r="M483" s="36">
        <v>1</v>
      </c>
      <c r="N483" s="4" t="s">
        <v>553</v>
      </c>
      <c r="P483" s="52">
        <v>0</v>
      </c>
      <c r="Q483" s="53">
        <v>300</v>
      </c>
      <c r="R483" s="4"/>
      <c r="S483" s="4"/>
    </row>
    <row r="484" spans="1:19" x14ac:dyDescent="0.25">
      <c r="A484" s="2" t="s">
        <v>881</v>
      </c>
      <c r="B484" s="7" t="s">
        <v>104</v>
      </c>
      <c r="C484" s="6" t="s">
        <v>308</v>
      </c>
      <c r="D484" s="3" t="s">
        <v>1225</v>
      </c>
      <c r="E484" s="36" t="str">
        <f t="shared" si="28"/>
        <v/>
      </c>
      <c r="F484" s="35" t="str">
        <f t="shared" si="31"/>
        <v/>
      </c>
      <c r="G484" s="4" t="str">
        <f t="shared" si="29"/>
        <v/>
      </c>
      <c r="H484" s="4"/>
      <c r="I484" s="62" t="str">
        <f>IFERROR(IF(AND(P484&gt;Q484,P484=200),3,IF(OR(P484&gt;=300,Q484&gt;=300),"IT",_xlfn.XLOOKUP(MAX(P484:Q484),codetabel!$A:$A,codetabel!E:E))),"")</f>
        <v/>
      </c>
      <c r="J484" s="33"/>
      <c r="K484" s="41" t="str">
        <f t="shared" si="30"/>
        <v/>
      </c>
      <c r="L484" s="41"/>
      <c r="M484" s="36"/>
      <c r="N484" s="4"/>
      <c r="P484" s="52"/>
      <c r="Q484" s="53"/>
      <c r="R484" s="4"/>
      <c r="S484" s="4"/>
    </row>
    <row r="485" spans="1:19" x14ac:dyDescent="0.25">
      <c r="A485" s="2" t="s">
        <v>881</v>
      </c>
      <c r="B485" s="7" t="s">
        <v>104</v>
      </c>
      <c r="C485" s="6" t="s">
        <v>308</v>
      </c>
      <c r="D485" s="3" t="s">
        <v>882</v>
      </c>
      <c r="E485" s="36" t="str">
        <f t="shared" si="28"/>
        <v/>
      </c>
      <c r="F485" s="35" t="str">
        <f t="shared" si="31"/>
        <v/>
      </c>
      <c r="G485" s="4" t="str">
        <f t="shared" si="29"/>
        <v/>
      </c>
      <c r="H485" s="4"/>
      <c r="I485" s="62" t="str">
        <f>IFERROR(IF(AND(P485&gt;Q485,P485=200),3,IF(OR(P485&gt;=300,Q485&gt;=300),"IT",_xlfn.XLOOKUP(MAX(P485:Q485),codetabel!$A:$A,codetabel!E:E))),"")</f>
        <v/>
      </c>
      <c r="J485" s="33"/>
      <c r="K485" s="41" t="str">
        <f t="shared" si="30"/>
        <v/>
      </c>
      <c r="L485" s="41"/>
      <c r="M485" s="36"/>
      <c r="N485" s="4"/>
      <c r="P485" s="52"/>
      <c r="Q485" s="53"/>
      <c r="R485" s="4"/>
      <c r="S485" s="4"/>
    </row>
    <row r="486" spans="1:19" x14ac:dyDescent="0.25">
      <c r="A486" s="2" t="s">
        <v>881</v>
      </c>
      <c r="B486" s="7" t="s">
        <v>104</v>
      </c>
      <c r="C486" s="6" t="s">
        <v>314</v>
      </c>
      <c r="D486" s="3" t="s">
        <v>1311</v>
      </c>
      <c r="E486" s="36">
        <f t="shared" si="28"/>
        <v>3</v>
      </c>
      <c r="F486" s="35" t="str">
        <f t="shared" si="31"/>
        <v>FM</v>
      </c>
      <c r="G486" s="4" t="str">
        <f t="shared" si="29"/>
        <v/>
      </c>
      <c r="H486" s="4"/>
      <c r="I486" s="62">
        <f>IFERROR(IF(AND(P486&gt;Q486,P486=200),3,IF(OR(P486&gt;=300,Q486&gt;=300),"IT",_xlfn.XLOOKUP(MAX(P486:Q486),codetabel!$A:$A,codetabel!E:E))),"")</f>
        <v>3</v>
      </c>
      <c r="J486" s="33"/>
      <c r="K486" s="41" t="str">
        <f t="shared" si="30"/>
        <v xml:space="preserve"> </v>
      </c>
      <c r="L486" s="41"/>
      <c r="M486" s="36">
        <v>2</v>
      </c>
      <c r="N486" s="4" t="s">
        <v>312</v>
      </c>
      <c r="P486" s="52">
        <v>10</v>
      </c>
      <c r="Q486" s="53">
        <v>100</v>
      </c>
      <c r="R486" s="4"/>
      <c r="S486" s="4"/>
    </row>
    <row r="487" spans="1:19" x14ac:dyDescent="0.25">
      <c r="A487" s="2" t="s">
        <v>881</v>
      </c>
      <c r="B487" s="7" t="s">
        <v>104</v>
      </c>
      <c r="C487" s="6" t="s">
        <v>316</v>
      </c>
      <c r="D487" s="3" t="s">
        <v>1312</v>
      </c>
      <c r="E487" s="36">
        <f t="shared" si="28"/>
        <v>2</v>
      </c>
      <c r="F487" s="35" t="str">
        <f t="shared" si="31"/>
        <v>FM</v>
      </c>
      <c r="G487" s="4" t="str">
        <f t="shared" si="29"/>
        <v/>
      </c>
      <c r="H487" s="4"/>
      <c r="I487" s="62">
        <f>IFERROR(IF(AND(P487&gt;Q487,P487=200),3,IF(OR(P487&gt;=300,Q487&gt;=300),"IT",_xlfn.XLOOKUP(MAX(P487:Q487),codetabel!$A:$A,codetabel!E:E))),"")</f>
        <v>2</v>
      </c>
      <c r="J487" s="33"/>
      <c r="K487" s="41" t="str">
        <f t="shared" si="30"/>
        <v xml:space="preserve"> </v>
      </c>
      <c r="L487" s="41"/>
      <c r="M487" s="36">
        <v>2</v>
      </c>
      <c r="N487" s="4" t="s">
        <v>312</v>
      </c>
      <c r="P487" s="52">
        <v>10</v>
      </c>
      <c r="Q487" s="53">
        <v>50</v>
      </c>
      <c r="R487" s="4"/>
      <c r="S487" s="4"/>
    </row>
    <row r="488" spans="1:19" x14ac:dyDescent="0.25">
      <c r="A488" s="2" t="s">
        <v>881</v>
      </c>
      <c r="B488" s="7" t="s">
        <v>104</v>
      </c>
      <c r="C488" s="6" t="s">
        <v>318</v>
      </c>
      <c r="D488" s="3" t="s">
        <v>1313</v>
      </c>
      <c r="E488" s="36">
        <f t="shared" si="28"/>
        <v>2</v>
      </c>
      <c r="F488" s="35" t="str">
        <f t="shared" si="31"/>
        <v>FM</v>
      </c>
      <c r="G488" s="4" t="str">
        <f t="shared" si="29"/>
        <v/>
      </c>
      <c r="H488" s="4"/>
      <c r="I488" s="62">
        <f>IFERROR(IF(AND(P488&gt;Q488,P488=200),3,IF(OR(P488&gt;=300,Q488&gt;=300),"IT",_xlfn.XLOOKUP(MAX(P488:Q488),codetabel!$A:$A,codetabel!E:E))),"")</f>
        <v>2</v>
      </c>
      <c r="J488" s="33"/>
      <c r="K488" s="41" t="str">
        <f t="shared" si="30"/>
        <v xml:space="preserve"> </v>
      </c>
      <c r="L488" s="41"/>
      <c r="M488" s="36">
        <v>2</v>
      </c>
      <c r="N488" s="4" t="s">
        <v>312</v>
      </c>
      <c r="P488" s="52">
        <v>10</v>
      </c>
      <c r="Q488" s="53">
        <v>50</v>
      </c>
      <c r="R488" s="4"/>
      <c r="S488" s="4"/>
    </row>
    <row r="489" spans="1:19" x14ac:dyDescent="0.25">
      <c r="A489" s="2" t="s">
        <v>881</v>
      </c>
      <c r="B489" s="7" t="s">
        <v>104</v>
      </c>
      <c r="C489" s="6" t="s">
        <v>320</v>
      </c>
      <c r="D489" s="3" t="s">
        <v>1314</v>
      </c>
      <c r="E489" s="36">
        <f t="shared" si="28"/>
        <v>1</v>
      </c>
      <c r="F489" s="35" t="str">
        <f t="shared" si="31"/>
        <v>FM</v>
      </c>
      <c r="G489" s="4" t="str">
        <f t="shared" si="29"/>
        <v/>
      </c>
      <c r="H489" s="4"/>
      <c r="I489" s="62">
        <f>IFERROR(IF(AND(P489&gt;Q489,P489=200),3,IF(OR(P489&gt;=300,Q489&gt;=300),"IT",_xlfn.XLOOKUP(MAX(P489:Q489),codetabel!$A:$A,codetabel!E:E))),"")</f>
        <v>1</v>
      </c>
      <c r="J489" s="33"/>
      <c r="K489" s="41" t="str">
        <f t="shared" si="30"/>
        <v>JA</v>
      </c>
      <c r="L489" s="41"/>
      <c r="M489" s="36">
        <v>1</v>
      </c>
      <c r="N489" s="4" t="s">
        <v>312</v>
      </c>
      <c r="P489" s="52">
        <v>0</v>
      </c>
      <c r="Q489" s="53">
        <v>30</v>
      </c>
      <c r="R489" s="4"/>
      <c r="S489" s="4"/>
    </row>
    <row r="490" spans="1:19" x14ac:dyDescent="0.25">
      <c r="A490" s="2" t="s">
        <v>883</v>
      </c>
      <c r="B490" s="7" t="s">
        <v>105</v>
      </c>
      <c r="C490" s="6" t="s">
        <v>308</v>
      </c>
      <c r="D490" s="3" t="s">
        <v>1225</v>
      </c>
      <c r="E490" s="36" t="str">
        <f t="shared" si="28"/>
        <v/>
      </c>
      <c r="F490" s="35" t="str">
        <f t="shared" si="31"/>
        <v/>
      </c>
      <c r="G490" s="4" t="str">
        <f t="shared" si="29"/>
        <v/>
      </c>
      <c r="H490" s="4"/>
      <c r="I490" s="62" t="str">
        <f>IFERROR(IF(AND(P490&gt;Q490,P490=200),3,IF(OR(P490&gt;=300,Q490&gt;=300),"IT",_xlfn.XLOOKUP(MAX(P490:Q490),codetabel!$A:$A,codetabel!E:E))),"")</f>
        <v/>
      </c>
      <c r="J490" s="33"/>
      <c r="K490" s="41" t="str">
        <f t="shared" si="30"/>
        <v/>
      </c>
      <c r="L490" s="41"/>
      <c r="M490" s="36"/>
      <c r="N490" s="4"/>
      <c r="P490" s="52"/>
      <c r="Q490" s="53"/>
      <c r="R490" s="4"/>
      <c r="S490" s="4"/>
    </row>
    <row r="491" spans="1:19" x14ac:dyDescent="0.25">
      <c r="A491" s="2" t="s">
        <v>883</v>
      </c>
      <c r="B491" s="7" t="s">
        <v>105</v>
      </c>
      <c r="C491" s="6" t="s">
        <v>308</v>
      </c>
      <c r="D491" s="3" t="s">
        <v>884</v>
      </c>
      <c r="E491" s="36" t="str">
        <f t="shared" si="28"/>
        <v/>
      </c>
      <c r="F491" s="35" t="str">
        <f t="shared" si="31"/>
        <v/>
      </c>
      <c r="G491" s="4" t="str">
        <f t="shared" si="29"/>
        <v/>
      </c>
      <c r="H491" s="4"/>
      <c r="I491" s="62" t="str">
        <f>IFERROR(IF(AND(P491&gt;Q491,P491=200),3,IF(OR(P491&gt;=300,Q491&gt;=300),"IT",_xlfn.XLOOKUP(MAX(P491:Q491),codetabel!$A:$A,codetabel!E:E))),"")</f>
        <v/>
      </c>
      <c r="J491" s="33"/>
      <c r="K491" s="41" t="str">
        <f t="shared" si="30"/>
        <v/>
      </c>
      <c r="L491" s="41"/>
      <c r="M491" s="36"/>
      <c r="N491" s="4"/>
      <c r="P491" s="52"/>
      <c r="Q491" s="53"/>
      <c r="R491" s="4"/>
      <c r="S491" s="4"/>
    </row>
    <row r="492" spans="1:19" x14ac:dyDescent="0.25">
      <c r="A492" s="2" t="s">
        <v>885</v>
      </c>
      <c r="B492" s="7" t="s">
        <v>106</v>
      </c>
      <c r="C492" s="5"/>
      <c r="D492" s="3" t="s">
        <v>886</v>
      </c>
      <c r="E492" s="36">
        <f t="shared" si="28"/>
        <v>1</v>
      </c>
      <c r="F492" s="35" t="str">
        <f t="shared" si="31"/>
        <v>FM</v>
      </c>
      <c r="G492" s="4" t="str">
        <f t="shared" si="29"/>
        <v/>
      </c>
      <c r="H492" s="4"/>
      <c r="I492" s="62">
        <f>IFERROR(IF(AND(P492&gt;Q492,P492=200),3,IF(OR(P492&gt;=300,Q492&gt;=300),"IT",_xlfn.XLOOKUP(MAX(P492:Q492),codetabel!$A:$A,codetabel!E:E))),"")</f>
        <v>1</v>
      </c>
      <c r="J492" s="33"/>
      <c r="K492" s="41" t="str">
        <f t="shared" si="30"/>
        <v>JA</v>
      </c>
      <c r="L492" s="41"/>
      <c r="M492" s="36">
        <v>2</v>
      </c>
      <c r="N492" s="4" t="s">
        <v>553</v>
      </c>
      <c r="P492" s="52">
        <v>10</v>
      </c>
      <c r="Q492" s="53">
        <v>30</v>
      </c>
      <c r="R492" s="4"/>
      <c r="S492" s="4"/>
    </row>
    <row r="493" spans="1:19" x14ac:dyDescent="0.25">
      <c r="A493" s="2" t="s">
        <v>189</v>
      </c>
      <c r="B493" s="7" t="s">
        <v>190</v>
      </c>
      <c r="C493" s="5"/>
      <c r="D493" s="3" t="s">
        <v>215</v>
      </c>
      <c r="E493" s="36">
        <f t="shared" si="28"/>
        <v>3</v>
      </c>
      <c r="F493" s="35" t="str">
        <f t="shared" si="31"/>
        <v>FM</v>
      </c>
      <c r="G493" s="4" t="str">
        <f t="shared" si="29"/>
        <v/>
      </c>
      <c r="H493" s="4"/>
      <c r="I493" s="62">
        <f>IFERROR(IF(AND(P493&gt;Q493,P493=200),3,IF(OR(P493&gt;=300,Q493&gt;=300),"IT",_xlfn.XLOOKUP(MAX(P493:Q493),codetabel!$A:$A,codetabel!E:E))),"")</f>
        <v>3</v>
      </c>
      <c r="J493" s="33"/>
      <c r="K493" s="41" t="str">
        <f t="shared" si="30"/>
        <v xml:space="preserve"> </v>
      </c>
      <c r="L493" s="41"/>
      <c r="M493" s="36">
        <v>2</v>
      </c>
      <c r="N493" s="4" t="s">
        <v>312</v>
      </c>
      <c r="P493" s="52">
        <v>10</v>
      </c>
      <c r="Q493" s="53">
        <v>100</v>
      </c>
      <c r="R493" s="4"/>
      <c r="S493" s="4"/>
    </row>
    <row r="494" spans="1:19" x14ac:dyDescent="0.25">
      <c r="A494" s="2" t="s">
        <v>887</v>
      </c>
      <c r="B494" s="7" t="s">
        <v>186</v>
      </c>
      <c r="C494" s="6" t="s">
        <v>561</v>
      </c>
      <c r="D494" s="3" t="s">
        <v>888</v>
      </c>
      <c r="E494" s="36">
        <f t="shared" si="28"/>
        <v>3</v>
      </c>
      <c r="F494" s="35" t="str">
        <f t="shared" si="31"/>
        <v>FM</v>
      </c>
      <c r="G494" s="4" t="str">
        <f t="shared" si="29"/>
        <v/>
      </c>
      <c r="H494" s="4"/>
      <c r="I494" s="62">
        <f>IFERROR(IF(AND(P494&gt;Q494,P494=200),3,IF(OR(P494&gt;=300,Q494&gt;=300),"IT",_xlfn.XLOOKUP(MAX(P494:Q494),codetabel!$A:$A,codetabel!E:E))),"")</f>
        <v>3</v>
      </c>
      <c r="J494" s="33"/>
      <c r="K494" s="41" t="str">
        <f t="shared" si="30"/>
        <v xml:space="preserve"> </v>
      </c>
      <c r="L494" s="41"/>
      <c r="M494" s="36">
        <v>1</v>
      </c>
      <c r="N494" s="4" t="s">
        <v>312</v>
      </c>
      <c r="P494" s="52">
        <v>10</v>
      </c>
      <c r="Q494" s="53">
        <v>100</v>
      </c>
      <c r="R494" s="4"/>
      <c r="S494" s="4"/>
    </row>
    <row r="495" spans="1:19" x14ac:dyDescent="0.25">
      <c r="A495" s="2" t="s">
        <v>887</v>
      </c>
      <c r="B495" s="7" t="s">
        <v>186</v>
      </c>
      <c r="C495" s="6" t="s">
        <v>305</v>
      </c>
      <c r="D495" s="3" t="s">
        <v>889</v>
      </c>
      <c r="E495" s="36" t="str">
        <f t="shared" si="28"/>
        <v>FM</v>
      </c>
      <c r="F495" s="35" t="str">
        <f t="shared" si="31"/>
        <v>FM</v>
      </c>
      <c r="G495" s="4" t="str">
        <f t="shared" si="29"/>
        <v/>
      </c>
      <c r="H495" s="4"/>
      <c r="I495" s="62" t="str">
        <f>IFERROR(IF(AND(P495&gt;Q495,P495=200),3,IF(OR(P495&gt;=300,Q495&gt;=300),"IT",_xlfn.XLOOKUP(MAX(P495:Q495),codetabel!$A:$A,codetabel!E:E))),"")</f>
        <v>FM</v>
      </c>
      <c r="J495" s="33"/>
      <c r="K495" s="41" t="str">
        <f t="shared" si="30"/>
        <v>JA</v>
      </c>
      <c r="L495" s="41"/>
      <c r="M495" s="36">
        <v>1</v>
      </c>
      <c r="N495" s="4" t="s">
        <v>312</v>
      </c>
      <c r="P495" s="52">
        <v>0</v>
      </c>
      <c r="Q495" s="53">
        <v>10</v>
      </c>
      <c r="R495" s="4"/>
      <c r="S495" s="4"/>
    </row>
    <row r="496" spans="1:19" x14ac:dyDescent="0.25">
      <c r="A496" s="2" t="s">
        <v>887</v>
      </c>
      <c r="B496" s="7" t="s">
        <v>186</v>
      </c>
      <c r="C496" s="6" t="s">
        <v>302</v>
      </c>
      <c r="D496" s="3" t="s">
        <v>890</v>
      </c>
      <c r="E496" s="36">
        <f t="shared" si="28"/>
        <v>1</v>
      </c>
      <c r="F496" s="35">
        <f t="shared" si="31"/>
        <v>2</v>
      </c>
      <c r="G496" s="4" t="str">
        <f t="shared" si="29"/>
        <v/>
      </c>
      <c r="H496" s="4" t="s">
        <v>1237</v>
      </c>
      <c r="I496" s="62">
        <f>IFERROR(IF(AND(P496&gt;Q496,P496=200),3,IF(OR(P496&gt;=300,Q496&gt;=300),"IT",_xlfn.XLOOKUP(MAX(P496:Q496),codetabel!$A:$A,codetabel!E:E))),"")</f>
        <v>2</v>
      </c>
      <c r="J496" s="33"/>
      <c r="K496" s="41" t="str">
        <f t="shared" si="30"/>
        <v xml:space="preserve"> </v>
      </c>
      <c r="L496" s="41"/>
      <c r="M496" s="36">
        <v>1</v>
      </c>
      <c r="N496" s="4" t="s">
        <v>312</v>
      </c>
      <c r="P496" s="52">
        <v>50</v>
      </c>
      <c r="Q496" s="53">
        <v>30</v>
      </c>
      <c r="R496" s="4"/>
      <c r="S496" s="4" t="s">
        <v>1237</v>
      </c>
    </row>
    <row r="497" spans="1:19" x14ac:dyDescent="0.25">
      <c r="A497" s="2" t="s">
        <v>891</v>
      </c>
      <c r="B497" s="7" t="s">
        <v>187</v>
      </c>
      <c r="C497" s="5"/>
      <c r="D497" s="3" t="s">
        <v>892</v>
      </c>
      <c r="E497" s="36">
        <f t="shared" si="28"/>
        <v>1</v>
      </c>
      <c r="F497" s="35" t="str">
        <f t="shared" si="31"/>
        <v>FM</v>
      </c>
      <c r="G497" s="4" t="str">
        <f t="shared" si="29"/>
        <v/>
      </c>
      <c r="H497" s="4"/>
      <c r="I497" s="62">
        <f>IFERROR(IF(AND(P497&gt;Q497,P497=200),3,IF(OR(P497&gt;=300,Q497&gt;=300),"IT",_xlfn.XLOOKUP(MAX(P497:Q497),codetabel!$A:$A,codetabel!E:E))),"")</f>
        <v>1</v>
      </c>
      <c r="J497" s="33"/>
      <c r="K497" s="41" t="str">
        <f t="shared" si="30"/>
        <v>JA</v>
      </c>
      <c r="L497" s="41"/>
      <c r="M497" s="36">
        <v>3</v>
      </c>
      <c r="N497" s="4" t="s">
        <v>553</v>
      </c>
      <c r="P497" s="52">
        <v>10</v>
      </c>
      <c r="Q497" s="53">
        <v>30</v>
      </c>
      <c r="R497" s="4"/>
      <c r="S497" s="4"/>
    </row>
    <row r="498" spans="1:19" x14ac:dyDescent="0.25">
      <c r="A498" s="2" t="s">
        <v>893</v>
      </c>
      <c r="B498" s="7" t="s">
        <v>107</v>
      </c>
      <c r="C498" s="5"/>
      <c r="D498" s="3" t="s">
        <v>894</v>
      </c>
      <c r="E498" s="36">
        <f t="shared" si="28"/>
        <v>1</v>
      </c>
      <c r="F498" s="35" t="str">
        <f t="shared" si="31"/>
        <v>FM</v>
      </c>
      <c r="G498" s="4" t="str">
        <f t="shared" si="29"/>
        <v/>
      </c>
      <c r="H498" s="4"/>
      <c r="I498" s="62">
        <f>IFERROR(IF(AND(P498&gt;Q498,P498=200),3,IF(OR(P498&gt;=300,Q498&gt;=300),"IT",_xlfn.XLOOKUP(MAX(P498:Q498),codetabel!$A:$A,codetabel!E:E))),"")</f>
        <v>1</v>
      </c>
      <c r="J498" s="33"/>
      <c r="K498" s="41" t="str">
        <f t="shared" si="30"/>
        <v>JA</v>
      </c>
      <c r="L498" s="41"/>
      <c r="M498" s="36">
        <v>1</v>
      </c>
      <c r="N498" s="4" t="s">
        <v>553</v>
      </c>
      <c r="P498" s="52">
        <v>0</v>
      </c>
      <c r="Q498" s="53">
        <v>30</v>
      </c>
      <c r="R498" s="4"/>
      <c r="S498" s="4"/>
    </row>
    <row r="499" spans="1:19" x14ac:dyDescent="0.25">
      <c r="A499" s="2" t="s">
        <v>895</v>
      </c>
      <c r="B499" s="7" t="s">
        <v>188</v>
      </c>
      <c r="C499" s="6" t="s">
        <v>314</v>
      </c>
      <c r="D499" s="3" t="s">
        <v>896</v>
      </c>
      <c r="E499" s="36" t="str">
        <f t="shared" si="28"/>
        <v/>
      </c>
      <c r="F499" s="35" t="str">
        <f t="shared" si="31"/>
        <v/>
      </c>
      <c r="G499" s="4" t="str">
        <f t="shared" si="29"/>
        <v/>
      </c>
      <c r="H499" s="4"/>
      <c r="I499" s="62" t="str">
        <f>IFERROR(IF(AND(P499&gt;Q499,P499=200),3,IF(OR(P499&gt;=300,Q499&gt;=300),"IT",_xlfn.XLOOKUP(MAX(P499:Q499),codetabel!$A:$A,codetabel!E:E))),"")</f>
        <v/>
      </c>
      <c r="J499" s="33"/>
      <c r="K499" s="41" t="str">
        <f t="shared" si="30"/>
        <v/>
      </c>
      <c r="L499" s="41"/>
      <c r="M499" s="36"/>
      <c r="N499" s="4"/>
      <c r="P499" s="52"/>
      <c r="Q499" s="53"/>
      <c r="R499" s="4"/>
      <c r="S499" s="4"/>
    </row>
    <row r="500" spans="1:19" x14ac:dyDescent="0.25">
      <c r="A500" s="2" t="s">
        <v>895</v>
      </c>
      <c r="B500" s="7" t="s">
        <v>188</v>
      </c>
      <c r="C500" s="6" t="s">
        <v>316</v>
      </c>
      <c r="D500" s="3" t="s">
        <v>897</v>
      </c>
      <c r="E500" s="36">
        <f t="shared" si="28"/>
        <v>1</v>
      </c>
      <c r="F500" s="35">
        <f t="shared" si="31"/>
        <v>1</v>
      </c>
      <c r="G500" s="4" t="str">
        <f t="shared" si="29"/>
        <v/>
      </c>
      <c r="H500" s="4" t="s">
        <v>1237</v>
      </c>
      <c r="I500" s="62">
        <f>IFERROR(IF(AND(P500&gt;Q500,P500=200),3,IF(OR(P500&gt;=300,Q500&gt;=300),"IT",_xlfn.XLOOKUP(MAX(P500:Q500),codetabel!$A:$A,codetabel!E:E))),"")</f>
        <v>1</v>
      </c>
      <c r="J500" s="33"/>
      <c r="K500" s="41" t="str">
        <f t="shared" si="30"/>
        <v xml:space="preserve"> </v>
      </c>
      <c r="L500" s="41"/>
      <c r="M500" s="36">
        <v>3</v>
      </c>
      <c r="N500" s="4" t="s">
        <v>553</v>
      </c>
      <c r="P500" s="52">
        <v>30</v>
      </c>
      <c r="Q500" s="53">
        <v>30</v>
      </c>
      <c r="R500" s="4"/>
      <c r="S500" s="4" t="s">
        <v>1237</v>
      </c>
    </row>
    <row r="501" spans="1:19" x14ac:dyDescent="0.25">
      <c r="A501" s="2" t="s">
        <v>895</v>
      </c>
      <c r="B501" s="7" t="s">
        <v>188</v>
      </c>
      <c r="C501" s="6" t="s">
        <v>318</v>
      </c>
      <c r="D501" s="3" t="s">
        <v>898</v>
      </c>
      <c r="E501" s="36">
        <f t="shared" si="28"/>
        <v>1</v>
      </c>
      <c r="F501" s="35">
        <f t="shared" si="31"/>
        <v>1</v>
      </c>
      <c r="G501" s="4" t="str">
        <f t="shared" si="29"/>
        <v/>
      </c>
      <c r="H501" s="4" t="s">
        <v>1237</v>
      </c>
      <c r="I501" s="62">
        <f>IFERROR(IF(AND(P501&gt;Q501,P501=200),3,IF(OR(P501&gt;=300,Q501&gt;=300),"IT",_xlfn.XLOOKUP(MAX(P501:Q501),codetabel!$A:$A,codetabel!E:E))),"")</f>
        <v>1</v>
      </c>
      <c r="J501" s="33"/>
      <c r="K501" s="41" t="str">
        <f t="shared" si="30"/>
        <v xml:space="preserve"> </v>
      </c>
      <c r="L501" s="41"/>
      <c r="M501" s="36">
        <v>3</v>
      </c>
      <c r="N501" s="4" t="s">
        <v>553</v>
      </c>
      <c r="P501" s="52">
        <v>30</v>
      </c>
      <c r="Q501" s="53">
        <v>30</v>
      </c>
      <c r="R501" s="4"/>
      <c r="S501" s="4" t="s">
        <v>1237</v>
      </c>
    </row>
    <row r="502" spans="1:19" x14ac:dyDescent="0.25">
      <c r="A502" s="2" t="s">
        <v>895</v>
      </c>
      <c r="B502" s="7" t="s">
        <v>188</v>
      </c>
      <c r="C502" s="6" t="s">
        <v>320</v>
      </c>
      <c r="D502" s="3" t="s">
        <v>899</v>
      </c>
      <c r="E502" s="36">
        <f t="shared" si="28"/>
        <v>1</v>
      </c>
      <c r="F502" s="35">
        <f t="shared" si="31"/>
        <v>1</v>
      </c>
      <c r="G502" s="4" t="str">
        <f t="shared" si="29"/>
        <v/>
      </c>
      <c r="H502" s="4"/>
      <c r="I502" s="62">
        <f>IFERROR(IF(AND(P502&gt;Q502,P502=200),3,IF(OR(P502&gt;=300,Q502&gt;=300),"IT",_xlfn.XLOOKUP(MAX(P502:Q502),codetabel!$A:$A,codetabel!E:E))),"")</f>
        <v>1</v>
      </c>
      <c r="J502" s="33"/>
      <c r="K502" s="41" t="str">
        <f t="shared" si="30"/>
        <v xml:space="preserve"> </v>
      </c>
      <c r="L502" s="41"/>
      <c r="M502" s="36">
        <v>3</v>
      </c>
      <c r="N502" s="4" t="s">
        <v>553</v>
      </c>
      <c r="P502" s="52">
        <v>30</v>
      </c>
      <c r="Q502" s="53">
        <v>30</v>
      </c>
      <c r="R502" s="4"/>
      <c r="S502" s="4"/>
    </row>
    <row r="503" spans="1:19" x14ac:dyDescent="0.25">
      <c r="A503" s="2" t="s">
        <v>900</v>
      </c>
      <c r="B503" s="7" t="s">
        <v>108</v>
      </c>
      <c r="C503" s="6" t="s">
        <v>308</v>
      </c>
      <c r="D503" s="3" t="s">
        <v>1225</v>
      </c>
      <c r="E503" s="36" t="str">
        <f t="shared" si="28"/>
        <v/>
      </c>
      <c r="F503" s="35" t="str">
        <f t="shared" si="31"/>
        <v/>
      </c>
      <c r="G503" s="4" t="str">
        <f t="shared" si="29"/>
        <v/>
      </c>
      <c r="H503" s="4"/>
      <c r="I503" s="62" t="str">
        <f>IFERROR(IF(AND(P503&gt;Q503,P503=200),3,IF(OR(P503&gt;=300,Q503&gt;=300),"IT",_xlfn.XLOOKUP(MAX(P503:Q503),codetabel!$A:$A,codetabel!E:E))),"")</f>
        <v/>
      </c>
      <c r="J503" s="33"/>
      <c r="K503" s="41" t="str">
        <f t="shared" si="30"/>
        <v/>
      </c>
      <c r="L503" s="41"/>
      <c r="M503" s="36"/>
      <c r="N503" s="4"/>
      <c r="P503" s="52"/>
      <c r="Q503" s="53"/>
      <c r="R503" s="4"/>
      <c r="S503" s="4"/>
    </row>
    <row r="504" spans="1:19" x14ac:dyDescent="0.25">
      <c r="A504" s="2" t="s">
        <v>900</v>
      </c>
      <c r="B504" s="7" t="s">
        <v>108</v>
      </c>
      <c r="C504" s="6" t="s">
        <v>308</v>
      </c>
      <c r="D504" s="3" t="s">
        <v>901</v>
      </c>
      <c r="E504" s="36" t="str">
        <f t="shared" si="28"/>
        <v/>
      </c>
      <c r="F504" s="35" t="str">
        <f t="shared" si="31"/>
        <v/>
      </c>
      <c r="G504" s="4" t="str">
        <f t="shared" si="29"/>
        <v/>
      </c>
      <c r="H504" s="4"/>
      <c r="I504" s="62" t="str">
        <f>IFERROR(IF(AND(P504&gt;Q504,P504=200),3,IF(OR(P504&gt;=300,Q504&gt;=300),"IT",_xlfn.XLOOKUP(MAX(P504:Q504),codetabel!$A:$A,codetabel!E:E))),"")</f>
        <v/>
      </c>
      <c r="J504" s="33"/>
      <c r="K504" s="41" t="str">
        <f t="shared" si="30"/>
        <v/>
      </c>
      <c r="L504" s="41"/>
      <c r="M504" s="36"/>
      <c r="N504" s="4"/>
      <c r="P504" s="52"/>
      <c r="Q504" s="53"/>
      <c r="R504" s="4"/>
      <c r="S504" s="4"/>
    </row>
    <row r="505" spans="1:19" x14ac:dyDescent="0.25">
      <c r="A505" s="2" t="s">
        <v>902</v>
      </c>
      <c r="B505" s="7" t="s">
        <v>191</v>
      </c>
      <c r="C505" s="5"/>
      <c r="D505" s="3" t="s">
        <v>903</v>
      </c>
      <c r="E505" s="36" t="str">
        <f t="shared" si="28"/>
        <v>FM</v>
      </c>
      <c r="F505" s="35" t="str">
        <f t="shared" si="31"/>
        <v>FM</v>
      </c>
      <c r="G505" s="4" t="str">
        <f t="shared" si="29"/>
        <v/>
      </c>
      <c r="H505" s="4"/>
      <c r="I505" s="62" t="str">
        <f>IFERROR(IF(AND(P505&gt;Q505,P505=200),3,IF(OR(P505&gt;=300,Q505&gt;=300),"IT",_xlfn.XLOOKUP(MAX(P505:Q505),codetabel!$A:$A,codetabel!E:E))),"")</f>
        <v>FM</v>
      </c>
      <c r="J505" s="33"/>
      <c r="K505" s="41" t="str">
        <f t="shared" si="30"/>
        <v>JA</v>
      </c>
      <c r="L505" s="41"/>
      <c r="M505" s="36">
        <v>1</v>
      </c>
      <c r="N505" s="4" t="s">
        <v>553</v>
      </c>
      <c r="P505" s="52">
        <v>0</v>
      </c>
      <c r="Q505" s="53">
        <v>10</v>
      </c>
      <c r="R505" s="4"/>
      <c r="S505" s="4"/>
    </row>
    <row r="506" spans="1:19" x14ac:dyDescent="0.25">
      <c r="A506" s="2" t="s">
        <v>904</v>
      </c>
      <c r="B506" s="7" t="s">
        <v>109</v>
      </c>
      <c r="C506" s="6" t="s">
        <v>314</v>
      </c>
      <c r="D506" s="3" t="s">
        <v>905</v>
      </c>
      <c r="E506" s="36">
        <f t="shared" si="28"/>
        <v>2</v>
      </c>
      <c r="F506" s="35">
        <f t="shared" si="31"/>
        <v>1</v>
      </c>
      <c r="G506" s="4" t="str">
        <f t="shared" si="29"/>
        <v/>
      </c>
      <c r="H506" s="4" t="s">
        <v>1237</v>
      </c>
      <c r="I506" s="62">
        <f>IFERROR(IF(AND(P506&gt;Q506,P506=200),3,IF(OR(P506&gt;=300,Q506&gt;=300),"IT",_xlfn.XLOOKUP(MAX(P506:Q506),codetabel!$A:$A,codetabel!E:E))),"")</f>
        <v>2</v>
      </c>
      <c r="J506" s="33"/>
      <c r="K506" s="41" t="str">
        <f t="shared" si="30"/>
        <v xml:space="preserve"> </v>
      </c>
      <c r="L506" s="41"/>
      <c r="M506" s="36">
        <v>2</v>
      </c>
      <c r="N506" s="4" t="s">
        <v>312</v>
      </c>
      <c r="P506" s="52">
        <v>30</v>
      </c>
      <c r="Q506" s="53">
        <v>50</v>
      </c>
      <c r="R506" s="4"/>
      <c r="S506" s="4" t="s">
        <v>1237</v>
      </c>
    </row>
    <row r="507" spans="1:19" ht="21" x14ac:dyDescent="0.25">
      <c r="A507" s="2" t="s">
        <v>904</v>
      </c>
      <c r="B507" s="7" t="s">
        <v>109</v>
      </c>
      <c r="C507" s="6" t="s">
        <v>316</v>
      </c>
      <c r="D507" s="3" t="s">
        <v>1329</v>
      </c>
      <c r="E507" s="36" t="str">
        <f t="shared" si="28"/>
        <v>IT</v>
      </c>
      <c r="F507" s="35">
        <f t="shared" si="31"/>
        <v>3</v>
      </c>
      <c r="G507" s="4" t="str">
        <f t="shared" si="29"/>
        <v>GPP</v>
      </c>
      <c r="H507" s="4" t="s">
        <v>1237</v>
      </c>
      <c r="I507" s="62" t="str">
        <f>IFERROR(IF(AND(P507&gt;Q507,P507=200),3,IF(OR(P507&gt;=300,Q507&gt;=300),"IT",_xlfn.XLOOKUP(MAX(P507:Q507),codetabel!$A:$A,codetabel!E:E))),"")</f>
        <v>IT</v>
      </c>
      <c r="J507" s="33"/>
      <c r="K507" s="41" t="str">
        <f t="shared" si="30"/>
        <v xml:space="preserve"> </v>
      </c>
      <c r="L507" s="41"/>
      <c r="M507" s="36">
        <v>2</v>
      </c>
      <c r="N507" s="4" t="s">
        <v>312</v>
      </c>
      <c r="P507" s="52">
        <v>100</v>
      </c>
      <c r="Q507" s="53">
        <v>300</v>
      </c>
      <c r="R507" s="4" t="s">
        <v>303</v>
      </c>
      <c r="S507" s="4" t="s">
        <v>1237</v>
      </c>
    </row>
    <row r="508" spans="1:19" x14ac:dyDescent="0.25">
      <c r="A508" s="2" t="s">
        <v>906</v>
      </c>
      <c r="B508" s="7" t="s">
        <v>110</v>
      </c>
      <c r="C508" s="5"/>
      <c r="D508" s="3" t="s">
        <v>907</v>
      </c>
      <c r="E508" s="36">
        <f t="shared" si="28"/>
        <v>1</v>
      </c>
      <c r="F508" s="35" t="str">
        <f t="shared" si="31"/>
        <v>FM</v>
      </c>
      <c r="G508" s="4" t="str">
        <f t="shared" si="29"/>
        <v/>
      </c>
      <c r="H508" s="4"/>
      <c r="I508" s="62">
        <f>IFERROR(IF(AND(P508&gt;Q508,P508=200),3,IF(OR(P508&gt;=300,Q508&gt;=300),"IT",_xlfn.XLOOKUP(MAX(P508:Q508),codetabel!$A:$A,codetabel!E:E))),"")</f>
        <v>1</v>
      </c>
      <c r="J508" s="33"/>
      <c r="K508" s="41" t="str">
        <f t="shared" si="30"/>
        <v>JA</v>
      </c>
      <c r="L508" s="41"/>
      <c r="M508" s="36">
        <v>2</v>
      </c>
      <c r="N508" s="4" t="s">
        <v>312</v>
      </c>
      <c r="P508" s="52">
        <v>10</v>
      </c>
      <c r="Q508" s="53">
        <v>30</v>
      </c>
      <c r="R508" s="4"/>
      <c r="S508" s="4"/>
    </row>
    <row r="509" spans="1:19" x14ac:dyDescent="0.25">
      <c r="A509" s="2" t="s">
        <v>908</v>
      </c>
      <c r="B509" s="7" t="s">
        <v>111</v>
      </c>
      <c r="C509" s="5"/>
      <c r="D509" s="3" t="s">
        <v>909</v>
      </c>
      <c r="E509" s="36">
        <f t="shared" si="28"/>
        <v>3</v>
      </c>
      <c r="F509" s="35">
        <f t="shared" si="31"/>
        <v>2</v>
      </c>
      <c r="G509" s="4" t="str">
        <f t="shared" si="29"/>
        <v/>
      </c>
      <c r="H509" s="4"/>
      <c r="I509" s="62">
        <f>IFERROR(IF(AND(P509&gt;Q509,P509=200),3,IF(OR(P509&gt;=300,Q509&gt;=300),"IT",_xlfn.XLOOKUP(MAX(P509:Q509),codetabel!$A:$A,codetabel!E:E))),"")</f>
        <v>3</v>
      </c>
      <c r="J509" s="33"/>
      <c r="K509" s="41" t="str">
        <f t="shared" si="30"/>
        <v xml:space="preserve"> </v>
      </c>
      <c r="L509" s="41"/>
      <c r="M509" s="36">
        <v>2</v>
      </c>
      <c r="N509" s="4" t="s">
        <v>312</v>
      </c>
      <c r="P509" s="52">
        <v>50</v>
      </c>
      <c r="Q509" s="53">
        <v>100</v>
      </c>
      <c r="R509" s="4"/>
      <c r="S509" s="4"/>
    </row>
    <row r="510" spans="1:19" x14ac:dyDescent="0.25">
      <c r="A510" s="2" t="s">
        <v>910</v>
      </c>
      <c r="B510" s="7" t="s">
        <v>112</v>
      </c>
      <c r="C510" s="5"/>
      <c r="D510" s="3" t="s">
        <v>911</v>
      </c>
      <c r="E510" s="36">
        <f t="shared" si="28"/>
        <v>1</v>
      </c>
      <c r="F510" s="35">
        <f t="shared" si="31"/>
        <v>2</v>
      </c>
      <c r="G510" s="4" t="str">
        <f t="shared" si="29"/>
        <v/>
      </c>
      <c r="H510" s="4"/>
      <c r="I510" s="62">
        <f>IFERROR(IF(AND(P510&gt;Q510,P510=200),3,IF(OR(P510&gt;=300,Q510&gt;=300),"IT",_xlfn.XLOOKUP(MAX(P510:Q510),codetabel!$A:$A,codetabel!E:E))),"")</f>
        <v>2</v>
      </c>
      <c r="J510" s="33"/>
      <c r="K510" s="41" t="str">
        <f t="shared" si="30"/>
        <v xml:space="preserve"> </v>
      </c>
      <c r="L510" s="41"/>
      <c r="M510" s="36">
        <v>2</v>
      </c>
      <c r="N510" s="4" t="s">
        <v>312</v>
      </c>
      <c r="P510" s="52">
        <v>50</v>
      </c>
      <c r="Q510" s="53">
        <v>30</v>
      </c>
      <c r="R510" s="4"/>
      <c r="S510" s="4"/>
    </row>
    <row r="511" spans="1:19" x14ac:dyDescent="0.25">
      <c r="A511" s="2" t="s">
        <v>912</v>
      </c>
      <c r="B511" s="7" t="s">
        <v>113</v>
      </c>
      <c r="C511" s="5"/>
      <c r="D511" s="3" t="s">
        <v>913</v>
      </c>
      <c r="E511" s="36">
        <f t="shared" si="28"/>
        <v>1</v>
      </c>
      <c r="F511" s="35">
        <f t="shared" si="31"/>
        <v>1</v>
      </c>
      <c r="G511" s="4" t="str">
        <f t="shared" si="29"/>
        <v/>
      </c>
      <c r="H511" s="4" t="s">
        <v>1237</v>
      </c>
      <c r="I511" s="62">
        <f>IFERROR(IF(AND(P511&gt;Q511,P511=200),3,IF(OR(P511&gt;=300,Q511&gt;=300),"IT",_xlfn.XLOOKUP(MAX(P511:Q511),codetabel!$A:$A,codetabel!E:E))),"")</f>
        <v>1</v>
      </c>
      <c r="J511" s="33"/>
      <c r="K511" s="41" t="str">
        <f t="shared" si="30"/>
        <v xml:space="preserve"> </v>
      </c>
      <c r="L511" s="41"/>
      <c r="M511" s="36">
        <v>2</v>
      </c>
      <c r="N511" s="4" t="s">
        <v>312</v>
      </c>
      <c r="P511" s="52">
        <v>30</v>
      </c>
      <c r="Q511" s="53">
        <v>30</v>
      </c>
      <c r="R511" s="4"/>
      <c r="S511" s="4" t="s">
        <v>1237</v>
      </c>
    </row>
    <row r="512" spans="1:19" x14ac:dyDescent="0.25">
      <c r="A512" s="2" t="s">
        <v>914</v>
      </c>
      <c r="B512" s="7" t="s">
        <v>114</v>
      </c>
      <c r="C512" s="5"/>
      <c r="D512" s="3" t="s">
        <v>915</v>
      </c>
      <c r="E512" s="36">
        <f t="shared" si="28"/>
        <v>1</v>
      </c>
      <c r="F512" s="35" t="str">
        <f t="shared" si="31"/>
        <v>FM</v>
      </c>
      <c r="G512" s="4" t="str">
        <f t="shared" si="29"/>
        <v/>
      </c>
      <c r="H512" s="4" t="s">
        <v>1237</v>
      </c>
      <c r="I512" s="62">
        <f>IFERROR(IF(AND(P512&gt;Q512,P512=200),3,IF(OR(P512&gt;=300,Q512&gt;=300),"IT",_xlfn.XLOOKUP(MAX(P512:Q512),codetabel!$A:$A,codetabel!E:E))),"")</f>
        <v>1</v>
      </c>
      <c r="J512" s="33"/>
      <c r="K512" s="41" t="str">
        <f t="shared" si="30"/>
        <v>JA</v>
      </c>
      <c r="L512" s="41"/>
      <c r="M512" s="36">
        <v>2</v>
      </c>
      <c r="N512" s="4" t="s">
        <v>312</v>
      </c>
      <c r="P512" s="52">
        <v>10</v>
      </c>
      <c r="Q512" s="53">
        <v>30</v>
      </c>
      <c r="R512" s="4"/>
      <c r="S512" s="4" t="s">
        <v>1237</v>
      </c>
    </row>
    <row r="513" spans="1:19" x14ac:dyDescent="0.25">
      <c r="A513" s="2" t="s">
        <v>916</v>
      </c>
      <c r="B513" s="7" t="s">
        <v>115</v>
      </c>
      <c r="C513" s="5"/>
      <c r="D513" s="3" t="s">
        <v>917</v>
      </c>
      <c r="E513" s="36">
        <f t="shared" si="28"/>
        <v>1</v>
      </c>
      <c r="F513" s="35" t="str">
        <f t="shared" si="31"/>
        <v>FM</v>
      </c>
      <c r="G513" s="4" t="str">
        <f t="shared" si="29"/>
        <v/>
      </c>
      <c r="H513" s="4"/>
      <c r="I513" s="62">
        <f>IFERROR(IF(AND(P513&gt;Q513,P513=200),3,IF(OR(P513&gt;=300,Q513&gt;=300),"IT",_xlfn.XLOOKUP(MAX(P513:Q513),codetabel!$A:$A,codetabel!E:E))),"")</f>
        <v>1</v>
      </c>
      <c r="J513" s="33"/>
      <c r="K513" s="41" t="str">
        <f t="shared" si="30"/>
        <v>JA</v>
      </c>
      <c r="L513" s="41"/>
      <c r="M513" s="36">
        <v>2</v>
      </c>
      <c r="N513" s="4" t="s">
        <v>312</v>
      </c>
      <c r="P513" s="52">
        <v>0</v>
      </c>
      <c r="Q513" s="53">
        <v>30</v>
      </c>
      <c r="R513" s="4"/>
      <c r="S513" s="4"/>
    </row>
    <row r="514" spans="1:19" x14ac:dyDescent="0.25">
      <c r="A514" s="2" t="s">
        <v>918</v>
      </c>
      <c r="B514" s="7" t="s">
        <v>116</v>
      </c>
      <c r="C514" s="5"/>
      <c r="D514" s="3" t="s">
        <v>919</v>
      </c>
      <c r="E514" s="36">
        <f t="shared" si="28"/>
        <v>1</v>
      </c>
      <c r="F514" s="35" t="str">
        <f t="shared" si="31"/>
        <v>FM</v>
      </c>
      <c r="G514" s="4" t="str">
        <f t="shared" si="29"/>
        <v/>
      </c>
      <c r="H514" s="4"/>
      <c r="I514" s="62">
        <f>IFERROR(IF(AND(P514&gt;Q514,P514=200),3,IF(OR(P514&gt;=300,Q514&gt;=300),"IT",_xlfn.XLOOKUP(MAX(P514:Q514),codetabel!$A:$A,codetabel!E:E))),"")</f>
        <v>1</v>
      </c>
      <c r="J514" s="33"/>
      <c r="K514" s="41" t="str">
        <f t="shared" si="30"/>
        <v>JA</v>
      </c>
      <c r="L514" s="41"/>
      <c r="M514" s="36">
        <v>2</v>
      </c>
      <c r="N514" s="4" t="s">
        <v>312</v>
      </c>
      <c r="P514" s="52">
        <v>10</v>
      </c>
      <c r="Q514" s="53">
        <v>30</v>
      </c>
      <c r="R514" s="4"/>
      <c r="S514" s="4"/>
    </row>
    <row r="515" spans="1:19" x14ac:dyDescent="0.25">
      <c r="A515" s="2" t="s">
        <v>920</v>
      </c>
      <c r="B515" s="7" t="s">
        <v>117</v>
      </c>
      <c r="C515" s="5"/>
      <c r="D515" s="3" t="s">
        <v>921</v>
      </c>
      <c r="E515" s="36">
        <f t="shared" si="28"/>
        <v>1</v>
      </c>
      <c r="F515" s="35" t="str">
        <f t="shared" si="31"/>
        <v>FM</v>
      </c>
      <c r="G515" s="4" t="str">
        <f t="shared" si="29"/>
        <v/>
      </c>
      <c r="H515" s="4"/>
      <c r="I515" s="62">
        <f>IFERROR(IF(AND(P515&gt;Q515,P515=200),3,IF(OR(P515&gt;=300,Q515&gt;=300),"IT",_xlfn.XLOOKUP(MAX(P515:Q515),codetabel!$A:$A,codetabel!E:E))),"")</f>
        <v>1</v>
      </c>
      <c r="J515" s="33"/>
      <c r="K515" s="41" t="str">
        <f t="shared" si="30"/>
        <v>JA</v>
      </c>
      <c r="L515" s="41"/>
      <c r="M515" s="36">
        <v>2</v>
      </c>
      <c r="N515" s="4" t="s">
        <v>312</v>
      </c>
      <c r="P515" s="52">
        <v>10</v>
      </c>
      <c r="Q515" s="53">
        <v>30</v>
      </c>
      <c r="R515" s="4"/>
      <c r="S515" s="4"/>
    </row>
    <row r="516" spans="1:19" x14ac:dyDescent="0.25">
      <c r="A516" s="2" t="s">
        <v>922</v>
      </c>
      <c r="B516" s="7" t="s">
        <v>118</v>
      </c>
      <c r="C516" s="5"/>
      <c r="D516" s="3" t="s">
        <v>923</v>
      </c>
      <c r="E516" s="36">
        <f t="shared" ref="E516:E579" si="32">IF(Q516="","",IF(Q516&lt;=10,"FM",IF(Q516&lt;=30,1,IF(Q516&lt;=50,2,IF(Q516&lt;=100,3,IF(Q516&lt;=200,4,IF(Q516&gt;=300,"IT","")))))))</f>
        <v>1</v>
      </c>
      <c r="F516" s="35">
        <f t="shared" si="31"/>
        <v>1</v>
      </c>
      <c r="G516" s="4" t="str">
        <f t="shared" ref="G516:G579" si="33">IF(R516="Z","GPP","")</f>
        <v/>
      </c>
      <c r="H516" s="4"/>
      <c r="I516" s="62">
        <f>IFERROR(IF(AND(P516&gt;Q516,P516=200),3,IF(OR(P516&gt;=300,Q516&gt;=300),"IT",_xlfn.XLOOKUP(MAX(P516:Q516),codetabel!$A:$A,codetabel!E:E))),"")</f>
        <v>1</v>
      </c>
      <c r="J516" s="33"/>
      <c r="K516" s="41" t="str">
        <f t="shared" ref="K516:K579" si="34">IF(F516="","",IF(AND(F516="FM",OR(E516="FM",E516=1)),"JA"," "))</f>
        <v xml:space="preserve"> </v>
      </c>
      <c r="L516" s="41"/>
      <c r="M516" s="36">
        <v>2</v>
      </c>
      <c r="N516" s="4" t="s">
        <v>312</v>
      </c>
      <c r="P516" s="52">
        <v>30</v>
      </c>
      <c r="Q516" s="53">
        <v>30</v>
      </c>
      <c r="R516" s="4"/>
      <c r="S516" s="4"/>
    </row>
    <row r="517" spans="1:19" x14ac:dyDescent="0.25">
      <c r="A517" s="2" t="s">
        <v>924</v>
      </c>
      <c r="B517" s="7" t="s">
        <v>119</v>
      </c>
      <c r="C517" s="5"/>
      <c r="D517" s="3" t="s">
        <v>925</v>
      </c>
      <c r="E517" s="36">
        <f t="shared" si="32"/>
        <v>1</v>
      </c>
      <c r="F517" s="35" t="str">
        <f t="shared" ref="F517:F580" si="35">IF(P517="","",IF(P517&lt;=10,"FM",IF(P517&lt;=30,1,IF(P517&lt;=50,2,IF(P517&lt;=100,3,IF(P517&lt;=200,3,IF(P517&gt;=300,"IT","")))))))</f>
        <v>FM</v>
      </c>
      <c r="G517" s="4" t="str">
        <f t="shared" si="33"/>
        <v/>
      </c>
      <c r="H517" s="4"/>
      <c r="I517" s="62">
        <f>IFERROR(IF(AND(P517&gt;Q517,P517=200),3,IF(OR(P517&gt;=300,Q517&gt;=300),"IT",_xlfn.XLOOKUP(MAX(P517:Q517),codetabel!$A:$A,codetabel!E:E))),"")</f>
        <v>1</v>
      </c>
      <c r="J517" s="33"/>
      <c r="K517" s="41" t="str">
        <f t="shared" si="34"/>
        <v>JA</v>
      </c>
      <c r="L517" s="41"/>
      <c r="M517" s="36">
        <v>2</v>
      </c>
      <c r="N517" s="4" t="s">
        <v>312</v>
      </c>
      <c r="P517" s="52">
        <v>10</v>
      </c>
      <c r="Q517" s="53">
        <v>30</v>
      </c>
      <c r="R517" s="4"/>
      <c r="S517" s="4"/>
    </row>
    <row r="518" spans="1:19" x14ac:dyDescent="0.25">
      <c r="A518" s="2" t="s">
        <v>926</v>
      </c>
      <c r="B518" s="7" t="s">
        <v>120</v>
      </c>
      <c r="C518" s="5"/>
      <c r="D518" s="3" t="s">
        <v>927</v>
      </c>
      <c r="E518" s="36">
        <f t="shared" si="32"/>
        <v>1</v>
      </c>
      <c r="F518" s="35" t="str">
        <f t="shared" si="35"/>
        <v>FM</v>
      </c>
      <c r="G518" s="4" t="str">
        <f t="shared" si="33"/>
        <v/>
      </c>
      <c r="H518" s="4"/>
      <c r="I518" s="62">
        <f>IFERROR(IF(AND(P518&gt;Q518,P518=200),3,IF(OR(P518&gt;=300,Q518&gt;=300),"IT",_xlfn.XLOOKUP(MAX(P518:Q518),codetabel!$A:$A,codetabel!E:E))),"")</f>
        <v>1</v>
      </c>
      <c r="J518" s="33"/>
      <c r="K518" s="41" t="str">
        <f t="shared" si="34"/>
        <v>JA</v>
      </c>
      <c r="L518" s="41"/>
      <c r="M518" s="36">
        <v>2</v>
      </c>
      <c r="N518" s="4" t="s">
        <v>312</v>
      </c>
      <c r="P518" s="52">
        <v>10</v>
      </c>
      <c r="Q518" s="53">
        <v>30</v>
      </c>
      <c r="R518" s="4"/>
      <c r="S518" s="4"/>
    </row>
    <row r="519" spans="1:19" x14ac:dyDescent="0.25">
      <c r="A519" s="2" t="s">
        <v>928</v>
      </c>
      <c r="B519" s="7" t="s">
        <v>192</v>
      </c>
      <c r="C519" s="6" t="s">
        <v>314</v>
      </c>
      <c r="D519" s="3" t="s">
        <v>929</v>
      </c>
      <c r="E519" s="36" t="str">
        <f t="shared" si="32"/>
        <v/>
      </c>
      <c r="F519" s="35" t="str">
        <f t="shared" si="35"/>
        <v/>
      </c>
      <c r="G519" s="4" t="str">
        <f t="shared" si="33"/>
        <v/>
      </c>
      <c r="H519" s="4"/>
      <c r="I519" s="62" t="str">
        <f>IFERROR(IF(AND(P519&gt;Q519,P519=200),3,IF(OR(P519&gt;=300,Q519&gt;=300),"IT",_xlfn.XLOOKUP(MAX(P519:Q519),codetabel!$A:$A,codetabel!E:E))),"")</f>
        <v/>
      </c>
      <c r="J519" s="33"/>
      <c r="K519" s="41" t="str">
        <f t="shared" si="34"/>
        <v/>
      </c>
      <c r="L519" s="41"/>
      <c r="M519" s="36"/>
      <c r="N519" s="4"/>
      <c r="P519" s="52"/>
      <c r="Q519" s="53"/>
      <c r="R519" s="4"/>
      <c r="S519" s="4"/>
    </row>
    <row r="520" spans="1:19" x14ac:dyDescent="0.25">
      <c r="A520" s="2" t="s">
        <v>928</v>
      </c>
      <c r="B520" s="7" t="s">
        <v>192</v>
      </c>
      <c r="C520" s="6" t="s">
        <v>316</v>
      </c>
      <c r="D520" s="3" t="s">
        <v>1235</v>
      </c>
      <c r="E520" s="36">
        <f t="shared" si="32"/>
        <v>1</v>
      </c>
      <c r="F520" s="35" t="str">
        <f t="shared" si="35"/>
        <v>FM</v>
      </c>
      <c r="G520" s="4" t="str">
        <f t="shared" si="33"/>
        <v/>
      </c>
      <c r="H520" s="4" t="s">
        <v>364</v>
      </c>
      <c r="I520" s="62">
        <f>IFERROR(IF(AND(P520&gt;Q520,P520=200),3,IF(OR(P520&gt;=300,Q520&gt;=300),"IT",_xlfn.XLOOKUP(MAX(P520:Q520),codetabel!$A:$A,codetabel!E:E))),"")</f>
        <v>1</v>
      </c>
      <c r="J520" s="33"/>
      <c r="K520" s="50" t="str">
        <f t="shared" si="34"/>
        <v>JA</v>
      </c>
      <c r="L520" s="41"/>
      <c r="M520" s="36">
        <v>2</v>
      </c>
      <c r="N520" s="4" t="s">
        <v>312</v>
      </c>
      <c r="P520" s="52">
        <v>10</v>
      </c>
      <c r="Q520" s="53">
        <v>30</v>
      </c>
      <c r="R520" s="4"/>
      <c r="S520" s="4" t="s">
        <v>364</v>
      </c>
    </row>
    <row r="521" spans="1:19" x14ac:dyDescent="0.25">
      <c r="A521" s="2" t="s">
        <v>928</v>
      </c>
      <c r="B521" s="7" t="s">
        <v>192</v>
      </c>
      <c r="C521" s="6" t="s">
        <v>318</v>
      </c>
      <c r="D521" s="3" t="s">
        <v>1219</v>
      </c>
      <c r="E521" s="36">
        <f t="shared" si="32"/>
        <v>1</v>
      </c>
      <c r="F521" s="35" t="str">
        <f t="shared" si="35"/>
        <v>FM</v>
      </c>
      <c r="G521" s="4" t="str">
        <f t="shared" si="33"/>
        <v/>
      </c>
      <c r="H521" s="4" t="s">
        <v>364</v>
      </c>
      <c r="I521" s="62">
        <f>IFERROR(IF(AND(P521&gt;Q521,P521=200),3,IF(OR(P521&gt;=300,Q521&gt;=300),"IT",_xlfn.XLOOKUP(MAX(P521:Q521),codetabel!$A:$A,codetabel!E:E))),"")</f>
        <v>1</v>
      </c>
      <c r="J521" s="33"/>
      <c r="K521" s="50" t="str">
        <f t="shared" si="34"/>
        <v>JA</v>
      </c>
      <c r="L521" s="41"/>
      <c r="M521" s="36">
        <v>2</v>
      </c>
      <c r="N521" s="4" t="s">
        <v>312</v>
      </c>
      <c r="P521" s="52">
        <v>10</v>
      </c>
      <c r="Q521" s="53">
        <v>30</v>
      </c>
      <c r="R521" s="4"/>
      <c r="S521" s="4" t="s">
        <v>364</v>
      </c>
    </row>
    <row r="522" spans="1:19" ht="21" x14ac:dyDescent="0.25">
      <c r="A522" s="2" t="s">
        <v>928</v>
      </c>
      <c r="B522" s="7" t="s">
        <v>192</v>
      </c>
      <c r="C522" s="6" t="s">
        <v>320</v>
      </c>
      <c r="D522" s="3" t="s">
        <v>1236</v>
      </c>
      <c r="E522" s="36">
        <f t="shared" si="32"/>
        <v>1</v>
      </c>
      <c r="F522" s="35" t="str">
        <f t="shared" si="35"/>
        <v>FM</v>
      </c>
      <c r="G522" s="4" t="str">
        <f t="shared" si="33"/>
        <v/>
      </c>
      <c r="H522" s="4" t="s">
        <v>364</v>
      </c>
      <c r="I522" s="62">
        <f>IFERROR(IF(AND(P522&gt;Q522,P522=200),3,IF(OR(P522&gt;=300,Q522&gt;=300),"IT",_xlfn.XLOOKUP(MAX(P522:Q522),codetabel!$A:$A,codetabel!E:E))),"")</f>
        <v>1</v>
      </c>
      <c r="J522" s="33"/>
      <c r="K522" s="50" t="str">
        <f t="shared" si="34"/>
        <v>JA</v>
      </c>
      <c r="L522" s="41"/>
      <c r="M522" s="36">
        <v>2</v>
      </c>
      <c r="N522" s="4" t="s">
        <v>312</v>
      </c>
      <c r="P522" s="52">
        <v>10</v>
      </c>
      <c r="Q522" s="53">
        <v>30</v>
      </c>
      <c r="R522" s="4"/>
      <c r="S522" s="4" t="s">
        <v>364</v>
      </c>
    </row>
    <row r="523" spans="1:19" x14ac:dyDescent="0.25">
      <c r="A523" s="2" t="s">
        <v>928</v>
      </c>
      <c r="B523" s="7" t="s">
        <v>192</v>
      </c>
      <c r="C523" s="6" t="s">
        <v>322</v>
      </c>
      <c r="D523" s="3" t="s">
        <v>1220</v>
      </c>
      <c r="E523" s="36">
        <f t="shared" si="32"/>
        <v>1</v>
      </c>
      <c r="F523" s="35" t="str">
        <f t="shared" si="35"/>
        <v>FM</v>
      </c>
      <c r="G523" s="4" t="str">
        <f t="shared" si="33"/>
        <v/>
      </c>
      <c r="H523" s="4" t="s">
        <v>364</v>
      </c>
      <c r="I523" s="62">
        <f>IFERROR(IF(AND(P523&gt;Q523,P523=200),3,IF(OR(P523&gt;=300,Q523&gt;=300),"IT",_xlfn.XLOOKUP(MAX(P523:Q523),codetabel!$A:$A,codetabel!E:E))),"")</f>
        <v>1</v>
      </c>
      <c r="J523" s="33"/>
      <c r="K523" s="50" t="str">
        <f t="shared" si="34"/>
        <v>JA</v>
      </c>
      <c r="L523" s="41"/>
      <c r="M523" s="36">
        <v>2</v>
      </c>
      <c r="N523" s="4" t="s">
        <v>312</v>
      </c>
      <c r="P523" s="52">
        <v>10</v>
      </c>
      <c r="Q523" s="53">
        <v>30</v>
      </c>
      <c r="R523" s="4"/>
      <c r="S523" s="4" t="s">
        <v>364</v>
      </c>
    </row>
    <row r="524" spans="1:19" x14ac:dyDescent="0.25">
      <c r="A524" s="2" t="s">
        <v>928</v>
      </c>
      <c r="B524" s="7" t="s">
        <v>192</v>
      </c>
      <c r="C524" s="6" t="s">
        <v>324</v>
      </c>
      <c r="D524" s="3" t="s">
        <v>930</v>
      </c>
      <c r="E524" s="36">
        <f t="shared" si="32"/>
        <v>1</v>
      </c>
      <c r="F524" s="35" t="str">
        <f t="shared" si="35"/>
        <v>FM</v>
      </c>
      <c r="G524" s="4" t="str">
        <f t="shared" si="33"/>
        <v/>
      </c>
      <c r="H524" s="4"/>
      <c r="I524" s="62">
        <f>IFERROR(IF(AND(P524&gt;Q524,P524=200),3,IF(OR(P524&gt;=300,Q524&gt;=300),"IT",_xlfn.XLOOKUP(MAX(P524:Q524),codetabel!$A:$A,codetabel!E:E))),"")</f>
        <v>1</v>
      </c>
      <c r="J524" s="33"/>
      <c r="K524" s="50" t="str">
        <f t="shared" si="34"/>
        <v>JA</v>
      </c>
      <c r="L524" s="41"/>
      <c r="M524" s="36">
        <v>2</v>
      </c>
      <c r="N524" s="4" t="s">
        <v>312</v>
      </c>
      <c r="P524" s="52">
        <v>0</v>
      </c>
      <c r="Q524" s="53">
        <v>30</v>
      </c>
      <c r="R524" s="4"/>
      <c r="S524" s="4"/>
    </row>
    <row r="525" spans="1:19" x14ac:dyDescent="0.25">
      <c r="A525" s="2" t="s">
        <v>931</v>
      </c>
      <c r="B525" s="7" t="s">
        <v>121</v>
      </c>
      <c r="C525" s="6" t="s">
        <v>314</v>
      </c>
      <c r="D525" s="3" t="s">
        <v>932</v>
      </c>
      <c r="E525" s="36" t="str">
        <f t="shared" si="32"/>
        <v/>
      </c>
      <c r="F525" s="35" t="str">
        <f t="shared" si="35"/>
        <v/>
      </c>
      <c r="G525" s="4" t="str">
        <f t="shared" si="33"/>
        <v/>
      </c>
      <c r="H525" s="4"/>
      <c r="I525" s="62" t="str">
        <f>IFERROR(IF(AND(P525&gt;Q525,P525=200),3,IF(OR(P525&gt;=300,Q525&gt;=300),"IT",_xlfn.XLOOKUP(MAX(P525:Q525),codetabel!$A:$A,codetabel!E:E))),"")</f>
        <v/>
      </c>
      <c r="J525" s="33"/>
      <c r="K525" s="41" t="str">
        <f t="shared" si="34"/>
        <v/>
      </c>
      <c r="L525" s="41"/>
      <c r="M525" s="36"/>
      <c r="N525" s="4"/>
      <c r="P525" s="52"/>
      <c r="Q525" s="53"/>
      <c r="R525" s="4"/>
      <c r="S525" s="4"/>
    </row>
    <row r="526" spans="1:19" x14ac:dyDescent="0.25">
      <c r="A526" s="2" t="s">
        <v>931</v>
      </c>
      <c r="B526" s="7" t="s">
        <v>121</v>
      </c>
      <c r="C526" s="6" t="s">
        <v>316</v>
      </c>
      <c r="D526" s="3" t="s">
        <v>933</v>
      </c>
      <c r="E526" s="36">
        <f t="shared" si="32"/>
        <v>2</v>
      </c>
      <c r="F526" s="35" t="str">
        <f t="shared" si="35"/>
        <v>FM</v>
      </c>
      <c r="G526" s="4" t="str">
        <f t="shared" si="33"/>
        <v/>
      </c>
      <c r="H526" s="4"/>
      <c r="I526" s="62">
        <f>IFERROR(IF(AND(P526&gt;Q526,P526=200),3,IF(OR(P526&gt;=300,Q526&gt;=300),"IT",_xlfn.XLOOKUP(MAX(P526:Q526),codetabel!$A:$A,codetabel!E:E))),"")</f>
        <v>2</v>
      </c>
      <c r="J526" s="33"/>
      <c r="K526" s="41" t="str">
        <f t="shared" si="34"/>
        <v xml:space="preserve"> </v>
      </c>
      <c r="L526" s="41"/>
      <c r="M526" s="36">
        <v>2</v>
      </c>
      <c r="N526" s="4" t="s">
        <v>553</v>
      </c>
      <c r="P526" s="52">
        <v>10</v>
      </c>
      <c r="Q526" s="53">
        <v>50</v>
      </c>
      <c r="R526" s="4"/>
      <c r="S526" s="4"/>
    </row>
    <row r="527" spans="1:19" x14ac:dyDescent="0.25">
      <c r="A527" s="2" t="s">
        <v>931</v>
      </c>
      <c r="B527" s="7" t="s">
        <v>121</v>
      </c>
      <c r="C527" s="6" t="s">
        <v>318</v>
      </c>
      <c r="D527" s="3" t="s">
        <v>934</v>
      </c>
      <c r="E527" s="36" t="str">
        <f t="shared" si="32"/>
        <v>IT</v>
      </c>
      <c r="F527" s="35">
        <f t="shared" si="35"/>
        <v>2</v>
      </c>
      <c r="G527" s="4" t="str">
        <f t="shared" si="33"/>
        <v>GPP</v>
      </c>
      <c r="H527" s="4"/>
      <c r="I527" s="62" t="str">
        <f>IFERROR(IF(AND(P527&gt;Q527,P527=200),3,IF(OR(P527&gt;=300,Q527&gt;=300),"IT",_xlfn.XLOOKUP(MAX(P527:Q527),codetabel!$A:$A,codetabel!E:E))),"")</f>
        <v>IT</v>
      </c>
      <c r="J527" s="33"/>
      <c r="K527" s="41" t="str">
        <f t="shared" si="34"/>
        <v xml:space="preserve"> </v>
      </c>
      <c r="L527" s="41"/>
      <c r="M527" s="36">
        <v>3</v>
      </c>
      <c r="N527" s="4" t="s">
        <v>312</v>
      </c>
      <c r="P527" s="52">
        <v>50</v>
      </c>
      <c r="Q527" s="53">
        <v>500</v>
      </c>
      <c r="R527" s="4" t="s">
        <v>303</v>
      </c>
      <c r="S527" s="4"/>
    </row>
    <row r="528" spans="1:19" x14ac:dyDescent="0.25">
      <c r="A528" s="2" t="s">
        <v>935</v>
      </c>
      <c r="B528" s="7" t="s">
        <v>123</v>
      </c>
      <c r="C528" s="6" t="s">
        <v>314</v>
      </c>
      <c r="D528" s="3" t="s">
        <v>936</v>
      </c>
      <c r="E528" s="36" t="str">
        <f t="shared" si="32"/>
        <v/>
      </c>
      <c r="F528" s="35" t="str">
        <f t="shared" si="35"/>
        <v/>
      </c>
      <c r="G528" s="4" t="str">
        <f t="shared" si="33"/>
        <v/>
      </c>
      <c r="H528" s="4"/>
      <c r="I528" s="62" t="str">
        <f>IFERROR(IF(AND(P528&gt;Q528,P528=200),3,IF(OR(P528&gt;=300,Q528&gt;=300),"IT",_xlfn.XLOOKUP(MAX(P528:Q528),codetabel!$A:$A,codetabel!E:E))),"")</f>
        <v/>
      </c>
      <c r="J528" s="33"/>
      <c r="K528" s="41" t="str">
        <f t="shared" si="34"/>
        <v/>
      </c>
      <c r="L528" s="41"/>
      <c r="M528" s="36"/>
      <c r="N528" s="4"/>
      <c r="P528" s="52"/>
      <c r="Q528" s="53"/>
      <c r="R528" s="4"/>
      <c r="S528" s="4"/>
    </row>
    <row r="529" spans="1:19" x14ac:dyDescent="0.25">
      <c r="A529" s="2" t="s">
        <v>935</v>
      </c>
      <c r="B529" s="7" t="s">
        <v>123</v>
      </c>
      <c r="C529" s="6" t="s">
        <v>316</v>
      </c>
      <c r="D529" s="3" t="s">
        <v>937</v>
      </c>
      <c r="E529" s="36">
        <f t="shared" si="32"/>
        <v>2</v>
      </c>
      <c r="F529" s="35">
        <f t="shared" si="35"/>
        <v>2</v>
      </c>
      <c r="G529" s="4" t="str">
        <f t="shared" si="33"/>
        <v/>
      </c>
      <c r="H529" s="4" t="s">
        <v>1237</v>
      </c>
      <c r="I529" s="62">
        <f>IFERROR(IF(AND(P529&gt;Q529,P529=200),3,IF(OR(P529&gt;=300,Q529&gt;=300),"IT",_xlfn.XLOOKUP(MAX(P529:Q529),codetabel!$A:$A,codetabel!E:E))),"")</f>
        <v>2</v>
      </c>
      <c r="J529" s="33"/>
      <c r="K529" s="41" t="str">
        <f t="shared" si="34"/>
        <v xml:space="preserve"> </v>
      </c>
      <c r="L529" s="41"/>
      <c r="M529" s="36">
        <v>2</v>
      </c>
      <c r="N529" s="4" t="s">
        <v>312</v>
      </c>
      <c r="P529" s="52">
        <v>50</v>
      </c>
      <c r="Q529" s="53">
        <v>50</v>
      </c>
      <c r="R529" s="4"/>
      <c r="S529" s="4" t="s">
        <v>1237</v>
      </c>
    </row>
    <row r="530" spans="1:19" x14ac:dyDescent="0.25">
      <c r="A530" s="2" t="s">
        <v>935</v>
      </c>
      <c r="B530" s="7" t="s">
        <v>123</v>
      </c>
      <c r="C530" s="6" t="s">
        <v>318</v>
      </c>
      <c r="D530" s="3" t="s">
        <v>938</v>
      </c>
      <c r="E530" s="36">
        <f t="shared" si="32"/>
        <v>2</v>
      </c>
      <c r="F530" s="35">
        <f t="shared" si="35"/>
        <v>3</v>
      </c>
      <c r="G530" s="4" t="str">
        <f t="shared" si="33"/>
        <v/>
      </c>
      <c r="H530" s="4" t="s">
        <v>1237</v>
      </c>
      <c r="I530" s="62">
        <f>IFERROR(IF(AND(P530&gt;Q530,P530=200),3,IF(OR(P530&gt;=300,Q530&gt;=300),"IT",_xlfn.XLOOKUP(MAX(P530:Q530),codetabel!$A:$A,codetabel!E:E))),"")</f>
        <v>3</v>
      </c>
      <c r="J530" s="33"/>
      <c r="K530" s="41" t="str">
        <f t="shared" si="34"/>
        <v xml:space="preserve"> </v>
      </c>
      <c r="L530" s="41"/>
      <c r="M530" s="36">
        <v>2</v>
      </c>
      <c r="N530" s="4" t="s">
        <v>312</v>
      </c>
      <c r="P530" s="52">
        <v>100</v>
      </c>
      <c r="Q530" s="53">
        <v>50</v>
      </c>
      <c r="R530" s="4"/>
      <c r="S530" s="4" t="s">
        <v>1237</v>
      </c>
    </row>
    <row r="531" spans="1:19" x14ac:dyDescent="0.25">
      <c r="A531" s="2" t="s">
        <v>935</v>
      </c>
      <c r="B531" s="7" t="s">
        <v>123</v>
      </c>
      <c r="C531" s="6" t="s">
        <v>320</v>
      </c>
      <c r="D531" s="3" t="s">
        <v>939</v>
      </c>
      <c r="E531" s="36">
        <f t="shared" si="32"/>
        <v>2</v>
      </c>
      <c r="F531" s="35">
        <f t="shared" si="35"/>
        <v>2</v>
      </c>
      <c r="G531" s="4" t="str">
        <f t="shared" si="33"/>
        <v/>
      </c>
      <c r="H531" s="4" t="s">
        <v>1237</v>
      </c>
      <c r="I531" s="62">
        <f>IFERROR(IF(AND(P531&gt;Q531,P531=200),3,IF(OR(P531&gt;=300,Q531&gt;=300),"IT",_xlfn.XLOOKUP(MAX(P531:Q531),codetabel!$A:$A,codetabel!E:E))),"")</f>
        <v>2</v>
      </c>
      <c r="J531" s="33"/>
      <c r="K531" s="41" t="str">
        <f t="shared" si="34"/>
        <v xml:space="preserve"> </v>
      </c>
      <c r="L531" s="41"/>
      <c r="M531" s="36">
        <v>2</v>
      </c>
      <c r="N531" s="4" t="s">
        <v>312</v>
      </c>
      <c r="P531" s="52">
        <v>50</v>
      </c>
      <c r="Q531" s="53">
        <v>50</v>
      </c>
      <c r="R531" s="4"/>
      <c r="S531" s="4" t="s">
        <v>1237</v>
      </c>
    </row>
    <row r="532" spans="1:19" x14ac:dyDescent="0.25">
      <c r="A532" s="2" t="s">
        <v>940</v>
      </c>
      <c r="B532" s="7" t="s">
        <v>122</v>
      </c>
      <c r="C532" s="5"/>
      <c r="D532" s="3" t="s">
        <v>941</v>
      </c>
      <c r="E532" s="36">
        <f t="shared" si="32"/>
        <v>1</v>
      </c>
      <c r="F532" s="35">
        <f t="shared" si="35"/>
        <v>3</v>
      </c>
      <c r="G532" s="4" t="str">
        <f t="shared" si="33"/>
        <v/>
      </c>
      <c r="H532" s="4"/>
      <c r="I532" s="62">
        <f>IFERROR(IF(AND(P532&gt;Q532,P532=200),3,IF(OR(P532&gt;=300,Q532&gt;=300),"IT",_xlfn.XLOOKUP(MAX(P532:Q532),codetabel!$A:$A,codetabel!E:E))),"")</f>
        <v>3</v>
      </c>
      <c r="J532" s="33"/>
      <c r="K532" s="41" t="str">
        <f t="shared" si="34"/>
        <v xml:space="preserve"> </v>
      </c>
      <c r="L532" s="41"/>
      <c r="M532" s="36">
        <v>2</v>
      </c>
      <c r="N532" s="4" t="s">
        <v>312</v>
      </c>
      <c r="P532" s="52">
        <v>100</v>
      </c>
      <c r="Q532" s="53">
        <v>30</v>
      </c>
      <c r="R532" s="4"/>
      <c r="S532" s="4"/>
    </row>
    <row r="533" spans="1:19" x14ac:dyDescent="0.25">
      <c r="A533" s="2" t="s">
        <v>942</v>
      </c>
      <c r="B533" s="7" t="s">
        <v>124</v>
      </c>
      <c r="C533" s="6" t="s">
        <v>314</v>
      </c>
      <c r="D533" s="3" t="s">
        <v>943</v>
      </c>
      <c r="E533" s="36" t="str">
        <f t="shared" si="32"/>
        <v/>
      </c>
      <c r="F533" s="35" t="str">
        <f t="shared" si="35"/>
        <v/>
      </c>
      <c r="G533" s="4" t="str">
        <f t="shared" si="33"/>
        <v/>
      </c>
      <c r="H533" s="4"/>
      <c r="I533" s="62" t="str">
        <f>IFERROR(IF(AND(P533&gt;Q533,P533=200),3,IF(OR(P533&gt;=300,Q533&gt;=300),"IT",_xlfn.XLOOKUP(MAX(P533:Q533),codetabel!$A:$A,codetabel!E:E))),"")</f>
        <v/>
      </c>
      <c r="J533" s="33"/>
      <c r="K533" s="41" t="str">
        <f t="shared" si="34"/>
        <v/>
      </c>
      <c r="L533" s="41"/>
      <c r="M533" s="36"/>
      <c r="N533" s="4"/>
      <c r="P533" s="52"/>
      <c r="Q533" s="53"/>
      <c r="R533" s="4"/>
      <c r="S533" s="4"/>
    </row>
    <row r="534" spans="1:19" x14ac:dyDescent="0.25">
      <c r="A534" s="2" t="s">
        <v>942</v>
      </c>
      <c r="B534" s="7" t="s">
        <v>124</v>
      </c>
      <c r="C534" s="6" t="s">
        <v>316</v>
      </c>
      <c r="D534" s="3" t="s">
        <v>944</v>
      </c>
      <c r="E534" s="36" t="str">
        <f t="shared" si="32"/>
        <v>IT</v>
      </c>
      <c r="F534" s="35">
        <f t="shared" si="35"/>
        <v>1</v>
      </c>
      <c r="G534" s="4" t="str">
        <f t="shared" si="33"/>
        <v/>
      </c>
      <c r="H534" s="4"/>
      <c r="I534" s="62" t="str">
        <f>IFERROR(IF(AND(P534&gt;Q534,P534=200),3,IF(OR(P534&gt;=300,Q534&gt;=300),"IT",_xlfn.XLOOKUP(MAX(P534:Q534),codetabel!$A:$A,codetabel!E:E))),"")</f>
        <v>IT</v>
      </c>
      <c r="J534" s="33"/>
      <c r="K534" s="41" t="str">
        <f t="shared" si="34"/>
        <v xml:space="preserve"> </v>
      </c>
      <c r="L534" s="41"/>
      <c r="M534" s="36">
        <v>3</v>
      </c>
      <c r="N534" s="4" t="s">
        <v>312</v>
      </c>
      <c r="P534" s="52">
        <v>30</v>
      </c>
      <c r="Q534" s="53">
        <v>300</v>
      </c>
      <c r="R534" s="4"/>
      <c r="S534" s="4"/>
    </row>
    <row r="535" spans="1:19" x14ac:dyDescent="0.25">
      <c r="A535" s="2" t="s">
        <v>942</v>
      </c>
      <c r="B535" s="7" t="s">
        <v>124</v>
      </c>
      <c r="C535" s="6" t="s">
        <v>318</v>
      </c>
      <c r="D535" s="3" t="s">
        <v>945</v>
      </c>
      <c r="E535" s="36" t="str">
        <f t="shared" si="32"/>
        <v>IT</v>
      </c>
      <c r="F535" s="35">
        <f t="shared" si="35"/>
        <v>2</v>
      </c>
      <c r="G535" s="4" t="str">
        <f t="shared" si="33"/>
        <v>GPP</v>
      </c>
      <c r="H535" s="4"/>
      <c r="I535" s="62" t="str">
        <f>IFERROR(IF(AND(P535&gt;Q535,P535=200),3,IF(OR(P535&gt;=300,Q535&gt;=300),"IT",_xlfn.XLOOKUP(MAX(P535:Q535),codetabel!$A:$A,codetabel!E:E))),"")</f>
        <v>IT</v>
      </c>
      <c r="J535" s="33"/>
      <c r="K535" s="41" t="str">
        <f t="shared" si="34"/>
        <v xml:space="preserve"> </v>
      </c>
      <c r="L535" s="41"/>
      <c r="M535" s="36">
        <v>3</v>
      </c>
      <c r="N535" s="4" t="s">
        <v>312</v>
      </c>
      <c r="P535" s="52">
        <v>50</v>
      </c>
      <c r="Q535" s="53">
        <v>700</v>
      </c>
      <c r="R535" s="4" t="s">
        <v>303</v>
      </c>
      <c r="S535" s="4"/>
    </row>
    <row r="536" spans="1:19" x14ac:dyDescent="0.25">
      <c r="A536" s="2" t="s">
        <v>946</v>
      </c>
      <c r="B536" s="7" t="s">
        <v>125</v>
      </c>
      <c r="C536" s="5"/>
      <c r="D536" s="3" t="s">
        <v>947</v>
      </c>
      <c r="E536" s="36">
        <f t="shared" si="32"/>
        <v>3</v>
      </c>
      <c r="F536" s="35" t="str">
        <f t="shared" si="35"/>
        <v>FM</v>
      </c>
      <c r="G536" s="4" t="str">
        <f t="shared" si="33"/>
        <v/>
      </c>
      <c r="H536" s="4"/>
      <c r="I536" s="62">
        <f>IFERROR(IF(AND(P536&gt;Q536,P536=200),3,IF(OR(P536&gt;=300,Q536&gt;=300),"IT",_xlfn.XLOOKUP(MAX(P536:Q536),codetabel!$A:$A,codetabel!E:E))),"")</f>
        <v>3</v>
      </c>
      <c r="J536" s="33"/>
      <c r="K536" s="41" t="str">
        <f t="shared" si="34"/>
        <v xml:space="preserve"> </v>
      </c>
      <c r="L536" s="41"/>
      <c r="M536" s="36">
        <v>2</v>
      </c>
      <c r="N536" s="4" t="s">
        <v>312</v>
      </c>
      <c r="P536" s="52">
        <v>0</v>
      </c>
      <c r="Q536" s="53">
        <v>100</v>
      </c>
      <c r="R536" s="4"/>
      <c r="S536" s="4"/>
    </row>
    <row r="537" spans="1:19" x14ac:dyDescent="0.25">
      <c r="A537" s="2" t="s">
        <v>948</v>
      </c>
      <c r="B537" s="7" t="s">
        <v>126</v>
      </c>
      <c r="C537" s="6" t="s">
        <v>314</v>
      </c>
      <c r="D537" s="3" t="s">
        <v>949</v>
      </c>
      <c r="E537" s="36" t="str">
        <f t="shared" si="32"/>
        <v/>
      </c>
      <c r="F537" s="35" t="str">
        <f t="shared" si="35"/>
        <v/>
      </c>
      <c r="G537" s="4" t="str">
        <f t="shared" si="33"/>
        <v/>
      </c>
      <c r="H537" s="4"/>
      <c r="I537" s="62" t="str">
        <f>IFERROR(IF(AND(P537&gt;Q537,P537=200),3,IF(OR(P537&gt;=300,Q537&gt;=300),"IT",_xlfn.XLOOKUP(MAX(P537:Q537),codetabel!$A:$A,codetabel!E:E))),"")</f>
        <v/>
      </c>
      <c r="J537" s="33"/>
      <c r="K537" s="41" t="str">
        <f t="shared" si="34"/>
        <v/>
      </c>
      <c r="L537" s="41"/>
      <c r="M537" s="36"/>
      <c r="N537" s="4"/>
      <c r="P537" s="52"/>
      <c r="Q537" s="53"/>
      <c r="R537" s="4"/>
      <c r="S537" s="4"/>
    </row>
    <row r="538" spans="1:19" x14ac:dyDescent="0.25">
      <c r="A538" s="2" t="s">
        <v>948</v>
      </c>
      <c r="B538" s="7" t="s">
        <v>126</v>
      </c>
      <c r="C538" s="6" t="s">
        <v>316</v>
      </c>
      <c r="D538" s="3" t="s">
        <v>1315</v>
      </c>
      <c r="E538" s="36">
        <f t="shared" si="32"/>
        <v>2</v>
      </c>
      <c r="F538" s="35" t="str">
        <f t="shared" si="35"/>
        <v>FM</v>
      </c>
      <c r="G538" s="4" t="str">
        <f t="shared" si="33"/>
        <v/>
      </c>
      <c r="H538" s="4"/>
      <c r="I538" s="62">
        <f>IFERROR(IF(AND(P538&gt;Q538,P538=200),3,IF(OR(P538&gt;=300,Q538&gt;=300),"IT",_xlfn.XLOOKUP(MAX(P538:Q538),codetabel!$A:$A,codetabel!E:E))),"")</f>
        <v>2</v>
      </c>
      <c r="J538" s="33"/>
      <c r="K538" s="41" t="str">
        <f t="shared" si="34"/>
        <v xml:space="preserve"> </v>
      </c>
      <c r="L538" s="41"/>
      <c r="M538" s="36">
        <v>2</v>
      </c>
      <c r="N538" s="4" t="s">
        <v>312</v>
      </c>
      <c r="P538" s="52">
        <v>0</v>
      </c>
      <c r="Q538" s="53">
        <v>50</v>
      </c>
      <c r="R538" s="4"/>
      <c r="S538" s="4"/>
    </row>
    <row r="539" spans="1:19" x14ac:dyDescent="0.25">
      <c r="A539" s="2" t="s">
        <v>948</v>
      </c>
      <c r="B539" s="7" t="s">
        <v>126</v>
      </c>
      <c r="C539" s="6" t="s">
        <v>318</v>
      </c>
      <c r="D539" s="3" t="s">
        <v>1316</v>
      </c>
      <c r="E539" s="36">
        <f t="shared" si="32"/>
        <v>1</v>
      </c>
      <c r="F539" s="35" t="str">
        <f t="shared" si="35"/>
        <v>FM</v>
      </c>
      <c r="G539" s="4" t="str">
        <f t="shared" si="33"/>
        <v/>
      </c>
      <c r="H539" s="4"/>
      <c r="I539" s="62">
        <f>IFERROR(IF(AND(P539&gt;Q539,P539=200),3,IF(OR(P539&gt;=300,Q539&gt;=300),"IT",_xlfn.XLOOKUP(MAX(P539:Q539),codetabel!$A:$A,codetabel!E:E))),"")</f>
        <v>1</v>
      </c>
      <c r="J539" s="33"/>
      <c r="K539" s="41" t="str">
        <f t="shared" si="34"/>
        <v>JA</v>
      </c>
      <c r="L539" s="41"/>
      <c r="M539" s="36">
        <v>1</v>
      </c>
      <c r="N539" s="4" t="s">
        <v>312</v>
      </c>
      <c r="P539" s="52">
        <v>0</v>
      </c>
      <c r="Q539" s="53">
        <v>30</v>
      </c>
      <c r="R539" s="4"/>
      <c r="S539" s="4"/>
    </row>
    <row r="540" spans="1:19" x14ac:dyDescent="0.25">
      <c r="A540" s="2" t="s">
        <v>950</v>
      </c>
      <c r="B540" s="7" t="s">
        <v>130</v>
      </c>
      <c r="C540" s="6" t="s">
        <v>322</v>
      </c>
      <c r="D540" s="3" t="s">
        <v>1131</v>
      </c>
      <c r="E540" s="36" t="str">
        <f t="shared" si="32"/>
        <v/>
      </c>
      <c r="F540" s="35" t="str">
        <f t="shared" si="35"/>
        <v/>
      </c>
      <c r="G540" s="4" t="str">
        <f t="shared" si="33"/>
        <v/>
      </c>
      <c r="H540" s="4"/>
      <c r="I540" s="62" t="str">
        <f>IFERROR(IF(AND(P540&gt;Q540,P540=200),3,IF(OR(P540&gt;=300,Q540&gt;=300),"IT",_xlfn.XLOOKUP(MAX(P540:Q540),codetabel!$A:$A,codetabel!E:E))),"")</f>
        <v/>
      </c>
      <c r="J540" s="33"/>
      <c r="K540" s="41" t="str">
        <f t="shared" si="34"/>
        <v/>
      </c>
      <c r="L540" s="41"/>
      <c r="M540" s="36"/>
      <c r="N540" s="4"/>
      <c r="P540" s="52"/>
      <c r="Q540" s="53"/>
      <c r="R540" s="4"/>
      <c r="S540" s="4"/>
    </row>
    <row r="541" spans="1:19" x14ac:dyDescent="0.25">
      <c r="A541" s="2" t="s">
        <v>950</v>
      </c>
      <c r="B541" s="7" t="s">
        <v>130</v>
      </c>
      <c r="C541" s="6" t="s">
        <v>324</v>
      </c>
      <c r="D541" s="3" t="s">
        <v>1317</v>
      </c>
      <c r="E541" s="36">
        <f t="shared" si="32"/>
        <v>3</v>
      </c>
      <c r="F541" s="35" t="str">
        <f t="shared" si="35"/>
        <v>FM</v>
      </c>
      <c r="G541" s="4" t="str">
        <f t="shared" si="33"/>
        <v/>
      </c>
      <c r="H541" s="4"/>
      <c r="I541" s="62">
        <f>IFERROR(IF(AND(P541&gt;Q541,P541=200),3,IF(OR(P541&gt;=300,Q541&gt;=300),"IT",_xlfn.XLOOKUP(MAX(P541:Q541),codetabel!$A:$A,codetabel!E:E))),"")</f>
        <v>3</v>
      </c>
      <c r="J541" s="33"/>
      <c r="K541" s="41" t="str">
        <f t="shared" si="34"/>
        <v xml:space="preserve"> </v>
      </c>
      <c r="L541" s="41"/>
      <c r="M541" s="36">
        <v>2</v>
      </c>
      <c r="N541" s="4" t="s">
        <v>312</v>
      </c>
      <c r="P541" s="52">
        <v>0</v>
      </c>
      <c r="Q541" s="53">
        <v>100</v>
      </c>
      <c r="R541" s="4"/>
      <c r="S541" s="4"/>
    </row>
    <row r="542" spans="1:19" x14ac:dyDescent="0.25">
      <c r="A542" s="2" t="s">
        <v>950</v>
      </c>
      <c r="B542" s="7" t="s">
        <v>130</v>
      </c>
      <c r="C542" s="6" t="s">
        <v>326</v>
      </c>
      <c r="D542" s="3" t="s">
        <v>1318</v>
      </c>
      <c r="E542" s="36">
        <f t="shared" si="32"/>
        <v>1</v>
      </c>
      <c r="F542" s="35" t="str">
        <f t="shared" si="35"/>
        <v>FM</v>
      </c>
      <c r="G542" s="4" t="str">
        <f t="shared" si="33"/>
        <v/>
      </c>
      <c r="H542" s="4"/>
      <c r="I542" s="62">
        <f>IFERROR(IF(AND(P542&gt;Q542,P542=200),3,IF(OR(P542&gt;=300,Q542&gt;=300),"IT",_xlfn.XLOOKUP(MAX(P542:Q542),codetabel!$A:$A,codetabel!E:E))),"")</f>
        <v>1</v>
      </c>
      <c r="J542" s="33"/>
      <c r="K542" s="41" t="str">
        <f t="shared" si="34"/>
        <v>JA</v>
      </c>
      <c r="L542" s="41"/>
      <c r="M542" s="36">
        <v>1</v>
      </c>
      <c r="N542" s="4" t="s">
        <v>312</v>
      </c>
      <c r="P542" s="52">
        <v>0</v>
      </c>
      <c r="Q542" s="53">
        <v>30</v>
      </c>
      <c r="R542" s="4"/>
      <c r="S542" s="4"/>
    </row>
    <row r="543" spans="1:19" x14ac:dyDescent="0.25">
      <c r="A543" s="2" t="s">
        <v>951</v>
      </c>
      <c r="B543" s="7" t="s">
        <v>131</v>
      </c>
      <c r="C543" s="6" t="s">
        <v>314</v>
      </c>
      <c r="D543" s="3" t="s">
        <v>1130</v>
      </c>
      <c r="E543" s="36" t="str">
        <f t="shared" si="32"/>
        <v/>
      </c>
      <c r="F543" s="35" t="str">
        <f t="shared" si="35"/>
        <v/>
      </c>
      <c r="G543" s="4" t="str">
        <f t="shared" si="33"/>
        <v/>
      </c>
      <c r="H543" s="4"/>
      <c r="I543" s="62" t="str">
        <f>IFERROR(IF(AND(P543&gt;Q543,P543=200),3,IF(OR(P543&gt;=300,Q543&gt;=300),"IT",_xlfn.XLOOKUP(MAX(P543:Q543),codetabel!$A:$A,codetabel!E:E))),"")</f>
        <v/>
      </c>
      <c r="J543" s="33"/>
      <c r="K543" s="41" t="str">
        <f t="shared" si="34"/>
        <v/>
      </c>
      <c r="L543" s="41"/>
      <c r="M543" s="36"/>
      <c r="N543" s="4"/>
      <c r="P543" s="52"/>
      <c r="Q543" s="53"/>
      <c r="R543" s="4"/>
      <c r="S543" s="4"/>
    </row>
    <row r="544" spans="1:19" x14ac:dyDescent="0.25">
      <c r="A544" s="2" t="s">
        <v>951</v>
      </c>
      <c r="B544" s="7" t="s">
        <v>131</v>
      </c>
      <c r="C544" s="6" t="s">
        <v>316</v>
      </c>
      <c r="D544" s="3" t="s">
        <v>1319</v>
      </c>
      <c r="E544" s="36">
        <f t="shared" si="32"/>
        <v>2</v>
      </c>
      <c r="F544" s="35" t="str">
        <f t="shared" si="35"/>
        <v>FM</v>
      </c>
      <c r="G544" s="4" t="str">
        <f t="shared" si="33"/>
        <v/>
      </c>
      <c r="H544" s="4"/>
      <c r="I544" s="62">
        <f>IFERROR(IF(AND(P544&gt;Q544,P544=200),3,IF(OR(P544&gt;=300,Q544&gt;=300),"IT",_xlfn.XLOOKUP(MAX(P544:Q544),codetabel!$A:$A,codetabel!E:E))),"")</f>
        <v>2</v>
      </c>
      <c r="J544" s="33"/>
      <c r="K544" s="41" t="str">
        <f t="shared" si="34"/>
        <v xml:space="preserve"> </v>
      </c>
      <c r="L544" s="41"/>
      <c r="M544" s="36">
        <v>2</v>
      </c>
      <c r="N544" s="4" t="s">
        <v>312</v>
      </c>
      <c r="P544" s="52">
        <v>0</v>
      </c>
      <c r="Q544" s="53">
        <v>50</v>
      </c>
      <c r="R544" s="4"/>
      <c r="S544" s="4"/>
    </row>
    <row r="545" spans="1:19" x14ac:dyDescent="0.25">
      <c r="A545" s="2" t="s">
        <v>951</v>
      </c>
      <c r="B545" s="7" t="s">
        <v>131</v>
      </c>
      <c r="C545" s="6" t="s">
        <v>318</v>
      </c>
      <c r="D545" s="3" t="s">
        <v>1320</v>
      </c>
      <c r="E545" s="36">
        <f t="shared" si="32"/>
        <v>1</v>
      </c>
      <c r="F545" s="35" t="str">
        <f t="shared" si="35"/>
        <v>FM</v>
      </c>
      <c r="G545" s="4" t="str">
        <f t="shared" si="33"/>
        <v/>
      </c>
      <c r="H545" s="4"/>
      <c r="I545" s="62">
        <f>IFERROR(IF(AND(P545&gt;Q545,P545=200),3,IF(OR(P545&gt;=300,Q545&gt;=300),"IT",_xlfn.XLOOKUP(MAX(P545:Q545),codetabel!$A:$A,codetabel!E:E))),"")</f>
        <v>1</v>
      </c>
      <c r="J545" s="33"/>
      <c r="K545" s="41" t="str">
        <f t="shared" si="34"/>
        <v>JA</v>
      </c>
      <c r="L545" s="41"/>
      <c r="M545" s="36">
        <v>1</v>
      </c>
      <c r="N545" s="4" t="s">
        <v>312</v>
      </c>
      <c r="P545" s="52">
        <v>0</v>
      </c>
      <c r="Q545" s="53">
        <v>30</v>
      </c>
      <c r="R545" s="4"/>
      <c r="S545" s="4"/>
    </row>
    <row r="546" spans="1:19" x14ac:dyDescent="0.25">
      <c r="A546" s="2" t="s">
        <v>952</v>
      </c>
      <c r="B546" s="7" t="s">
        <v>132</v>
      </c>
      <c r="C546" s="5"/>
      <c r="D546" s="3" t="s">
        <v>953</v>
      </c>
      <c r="E546" s="36">
        <f t="shared" si="32"/>
        <v>1</v>
      </c>
      <c r="F546" s="35">
        <f t="shared" si="35"/>
        <v>2</v>
      </c>
      <c r="G546" s="4" t="str">
        <f t="shared" si="33"/>
        <v/>
      </c>
      <c r="H546" s="4" t="s">
        <v>1237</v>
      </c>
      <c r="I546" s="62">
        <f>IFERROR(IF(AND(P546&gt;Q546,P546=200),3,IF(OR(P546&gt;=300,Q546&gt;=300),"IT",_xlfn.XLOOKUP(MAX(P546:Q546),codetabel!$A:$A,codetabel!E:E))),"")</f>
        <v>2</v>
      </c>
      <c r="J546" s="33"/>
      <c r="K546" s="41" t="str">
        <f t="shared" si="34"/>
        <v xml:space="preserve"> </v>
      </c>
      <c r="L546" s="41"/>
      <c r="M546" s="36">
        <v>2</v>
      </c>
      <c r="N546" s="4" t="s">
        <v>312</v>
      </c>
      <c r="P546" s="52">
        <v>50</v>
      </c>
      <c r="Q546" s="53">
        <v>30</v>
      </c>
      <c r="R546" s="4"/>
      <c r="S546" s="4" t="s">
        <v>1237</v>
      </c>
    </row>
    <row r="547" spans="1:19" x14ac:dyDescent="0.25">
      <c r="A547" s="2" t="s">
        <v>954</v>
      </c>
      <c r="B547" s="7" t="s">
        <v>133</v>
      </c>
      <c r="C547" s="5"/>
      <c r="D547" s="3" t="s">
        <v>955</v>
      </c>
      <c r="E547" s="36">
        <f t="shared" si="32"/>
        <v>1</v>
      </c>
      <c r="F547" s="35">
        <f t="shared" si="35"/>
        <v>1</v>
      </c>
      <c r="G547" s="4" t="str">
        <f t="shared" si="33"/>
        <v/>
      </c>
      <c r="H547" s="4" t="s">
        <v>1237</v>
      </c>
      <c r="I547" s="62">
        <f>IFERROR(IF(AND(P547&gt;Q547,P547=200),3,IF(OR(P547&gt;=300,Q547&gt;=300),"IT",_xlfn.XLOOKUP(MAX(P547:Q547),codetabel!$A:$A,codetabel!E:E))),"")</f>
        <v>1</v>
      </c>
      <c r="J547" s="33"/>
      <c r="K547" s="41" t="str">
        <f t="shared" si="34"/>
        <v xml:space="preserve"> </v>
      </c>
      <c r="L547" s="41"/>
      <c r="M547" s="36">
        <v>1</v>
      </c>
      <c r="N547" s="4" t="s">
        <v>312</v>
      </c>
      <c r="P547" s="52">
        <v>30</v>
      </c>
      <c r="Q547" s="53">
        <v>30</v>
      </c>
      <c r="R547" s="4"/>
      <c r="S547" s="4" t="s">
        <v>1237</v>
      </c>
    </row>
    <row r="548" spans="1:19" x14ac:dyDescent="0.25">
      <c r="A548" s="2" t="s">
        <v>956</v>
      </c>
      <c r="B548" s="7" t="s">
        <v>134</v>
      </c>
      <c r="C548" s="5"/>
      <c r="D548" s="3" t="s">
        <v>957</v>
      </c>
      <c r="E548" s="36">
        <f t="shared" si="32"/>
        <v>1</v>
      </c>
      <c r="F548" s="35" t="str">
        <f t="shared" si="35"/>
        <v>FM</v>
      </c>
      <c r="G548" s="4" t="str">
        <f t="shared" si="33"/>
        <v/>
      </c>
      <c r="H548" s="4"/>
      <c r="I548" s="62">
        <f>IFERROR(IF(AND(P548&gt;Q548,P548=200),3,IF(OR(P548&gt;=300,Q548&gt;=300),"IT",_xlfn.XLOOKUP(MAX(P548:Q548),codetabel!$A:$A,codetabel!E:E))),"")</f>
        <v>1</v>
      </c>
      <c r="J548" s="33"/>
      <c r="K548" s="41" t="str">
        <f t="shared" si="34"/>
        <v>JA</v>
      </c>
      <c r="L548" s="41"/>
      <c r="M548" s="36">
        <v>2</v>
      </c>
      <c r="N548" s="4" t="s">
        <v>312</v>
      </c>
      <c r="P548" s="52">
        <v>10</v>
      </c>
      <c r="Q548" s="53">
        <v>30</v>
      </c>
      <c r="R548" s="4"/>
      <c r="S548" s="4"/>
    </row>
    <row r="549" spans="1:19" x14ac:dyDescent="0.25">
      <c r="A549" s="2" t="s">
        <v>958</v>
      </c>
      <c r="B549" s="7" t="s">
        <v>135</v>
      </c>
      <c r="C549" s="6" t="s">
        <v>314</v>
      </c>
      <c r="D549" s="3" t="s">
        <v>1321</v>
      </c>
      <c r="E549" s="36">
        <f t="shared" si="32"/>
        <v>3</v>
      </c>
      <c r="F549" s="35" t="str">
        <f t="shared" si="35"/>
        <v>FM</v>
      </c>
      <c r="G549" s="4" t="str">
        <f t="shared" si="33"/>
        <v/>
      </c>
      <c r="H549" s="4"/>
      <c r="I549" s="62">
        <f>IFERROR(IF(AND(P549&gt;Q549,P549=200),3,IF(OR(P549&gt;=300,Q549&gt;=300),"IT",_xlfn.XLOOKUP(MAX(P549:Q549),codetabel!$A:$A,codetabel!E:E))),"")</f>
        <v>3</v>
      </c>
      <c r="J549" s="33"/>
      <c r="K549" s="41" t="str">
        <f t="shared" si="34"/>
        <v xml:space="preserve"> </v>
      </c>
      <c r="L549" s="41"/>
      <c r="M549" s="36">
        <v>2</v>
      </c>
      <c r="N549" s="4" t="s">
        <v>312</v>
      </c>
      <c r="P549" s="52">
        <v>10</v>
      </c>
      <c r="Q549" s="53">
        <v>100</v>
      </c>
      <c r="R549" s="4"/>
      <c r="S549" s="4"/>
    </row>
    <row r="550" spans="1:19" x14ac:dyDescent="0.25">
      <c r="A550" s="2" t="s">
        <v>958</v>
      </c>
      <c r="B550" s="7" t="s">
        <v>135</v>
      </c>
      <c r="C550" s="6" t="s">
        <v>316</v>
      </c>
      <c r="D550" s="3" t="s">
        <v>1322</v>
      </c>
      <c r="E550" s="36">
        <f t="shared" si="32"/>
        <v>2</v>
      </c>
      <c r="F550" s="35" t="str">
        <f t="shared" si="35"/>
        <v>FM</v>
      </c>
      <c r="G550" s="4" t="str">
        <f t="shared" si="33"/>
        <v/>
      </c>
      <c r="H550" s="4"/>
      <c r="I550" s="62">
        <f>IFERROR(IF(AND(P550&gt;Q550,P550=200),3,IF(OR(P550&gt;=300,Q550&gt;=300),"IT",_xlfn.XLOOKUP(MAX(P550:Q550),codetabel!$A:$A,codetabel!E:E))),"")</f>
        <v>2</v>
      </c>
      <c r="J550" s="33"/>
      <c r="K550" s="41" t="str">
        <f t="shared" si="34"/>
        <v xml:space="preserve"> </v>
      </c>
      <c r="L550" s="41"/>
      <c r="M550" s="36">
        <v>2</v>
      </c>
      <c r="N550" s="4" t="s">
        <v>312</v>
      </c>
      <c r="P550" s="52">
        <v>10</v>
      </c>
      <c r="Q550" s="53">
        <v>50</v>
      </c>
      <c r="R550" s="4"/>
      <c r="S550" s="4"/>
    </row>
    <row r="551" spans="1:19" x14ac:dyDescent="0.25">
      <c r="A551" s="2" t="s">
        <v>959</v>
      </c>
      <c r="B551" s="7" t="s">
        <v>135</v>
      </c>
      <c r="C551" s="5">
        <v>0</v>
      </c>
      <c r="D551" s="3" t="s">
        <v>1323</v>
      </c>
      <c r="E551" s="36">
        <f t="shared" si="32"/>
        <v>3</v>
      </c>
      <c r="F551" s="35" t="str">
        <f t="shared" si="35"/>
        <v>FM</v>
      </c>
      <c r="G551" s="4" t="str">
        <f t="shared" si="33"/>
        <v/>
      </c>
      <c r="H551" s="4"/>
      <c r="I551" s="62">
        <f>IFERROR(IF(AND(P551&gt;Q551,P551=200),3,IF(OR(P551&gt;=300,Q551&gt;=300),"IT",_xlfn.XLOOKUP(MAX(P551:Q551),codetabel!$A:$A,codetabel!E:E))),"")</f>
        <v>3</v>
      </c>
      <c r="J551" s="33"/>
      <c r="K551" s="41" t="str">
        <f t="shared" si="34"/>
        <v xml:space="preserve"> </v>
      </c>
      <c r="L551" s="41"/>
      <c r="M551" s="36">
        <v>2</v>
      </c>
      <c r="N551" s="4" t="s">
        <v>312</v>
      </c>
      <c r="P551" s="52">
        <v>10</v>
      </c>
      <c r="Q551" s="53">
        <v>100</v>
      </c>
      <c r="R551" s="4"/>
      <c r="S551" s="4"/>
    </row>
    <row r="552" spans="1:19" x14ac:dyDescent="0.25">
      <c r="A552" s="2" t="s">
        <v>959</v>
      </c>
      <c r="B552" s="7" t="s">
        <v>135</v>
      </c>
      <c r="C552" s="6" t="s">
        <v>316</v>
      </c>
      <c r="D552" s="3" t="s">
        <v>1324</v>
      </c>
      <c r="E552" s="36">
        <f t="shared" si="32"/>
        <v>2</v>
      </c>
      <c r="F552" s="35" t="str">
        <f t="shared" si="35"/>
        <v>FM</v>
      </c>
      <c r="G552" s="4" t="str">
        <f t="shared" si="33"/>
        <v/>
      </c>
      <c r="H552" s="4"/>
      <c r="I552" s="62">
        <f>IFERROR(IF(AND(P552&gt;Q552,P552=200),3,IF(OR(P552&gt;=300,Q552&gt;=300),"IT",_xlfn.XLOOKUP(MAX(P552:Q552),codetabel!$A:$A,codetabel!E:E))),"")</f>
        <v>2</v>
      </c>
      <c r="J552" s="33"/>
      <c r="K552" s="41" t="str">
        <f t="shared" si="34"/>
        <v xml:space="preserve"> </v>
      </c>
      <c r="L552" s="41"/>
      <c r="M552" s="36">
        <v>2</v>
      </c>
      <c r="N552" s="4" t="s">
        <v>312</v>
      </c>
      <c r="P552" s="52">
        <v>10</v>
      </c>
      <c r="Q552" s="53">
        <v>50</v>
      </c>
      <c r="R552" s="4"/>
      <c r="S552" s="4"/>
    </row>
    <row r="553" spans="1:19" x14ac:dyDescent="0.25">
      <c r="A553" s="2" t="s">
        <v>193</v>
      </c>
      <c r="B553" s="7" t="s">
        <v>136</v>
      </c>
      <c r="C553" s="6" t="s">
        <v>314</v>
      </c>
      <c r="D553" s="3" t="s">
        <v>1287</v>
      </c>
      <c r="E553" s="36" t="str">
        <f t="shared" si="32"/>
        <v/>
      </c>
      <c r="F553" s="35" t="str">
        <f t="shared" si="35"/>
        <v/>
      </c>
      <c r="G553" s="4" t="str">
        <f t="shared" si="33"/>
        <v/>
      </c>
      <c r="H553" s="4"/>
      <c r="I553" s="62" t="str">
        <f>IFERROR(IF(AND(P553&gt;Q553,P553=200),3,IF(OR(P553&gt;=300,Q553&gt;=300),"IT",_xlfn.XLOOKUP(MAX(P553:Q553),codetabel!$A:$A,codetabel!E:E))),"")</f>
        <v/>
      </c>
      <c r="J553" s="33"/>
      <c r="K553" s="41" t="str">
        <f t="shared" si="34"/>
        <v/>
      </c>
      <c r="L553" s="41"/>
      <c r="M553" s="36"/>
      <c r="N553" s="4"/>
      <c r="P553" s="52"/>
      <c r="Q553" s="53"/>
      <c r="R553" s="4"/>
      <c r="S553" s="4"/>
    </row>
    <row r="554" spans="1:19" x14ac:dyDescent="0.25">
      <c r="A554" s="2" t="s">
        <v>193</v>
      </c>
      <c r="B554" s="7" t="s">
        <v>136</v>
      </c>
      <c r="C554" s="6" t="s">
        <v>316</v>
      </c>
      <c r="D554" s="3" t="s">
        <v>960</v>
      </c>
      <c r="E554" s="36">
        <f t="shared" si="32"/>
        <v>3</v>
      </c>
      <c r="F554" s="35" t="str">
        <f t="shared" si="35"/>
        <v>FM</v>
      </c>
      <c r="G554" s="4" t="str">
        <f t="shared" si="33"/>
        <v/>
      </c>
      <c r="H554" s="4"/>
      <c r="I554" s="62">
        <f>IFERROR(IF(AND(P554&gt;Q554,P554=200),3,IF(OR(P554&gt;=300,Q554&gt;=300),"IT",_xlfn.XLOOKUP(MAX(P554:Q554),codetabel!$A:$A,codetabel!E:E))),"")</f>
        <v>3</v>
      </c>
      <c r="J554" s="33"/>
      <c r="K554" s="41" t="str">
        <f t="shared" si="34"/>
        <v xml:space="preserve"> </v>
      </c>
      <c r="L554" s="41"/>
      <c r="M554" s="36">
        <v>2</v>
      </c>
      <c r="N554" s="4" t="s">
        <v>312</v>
      </c>
      <c r="P554" s="52">
        <v>0</v>
      </c>
      <c r="Q554" s="53">
        <v>100</v>
      </c>
      <c r="R554" s="4"/>
      <c r="S554" s="4"/>
    </row>
    <row r="555" spans="1:19" x14ac:dyDescent="0.25">
      <c r="A555" s="2" t="s">
        <v>193</v>
      </c>
      <c r="B555" s="7" t="s">
        <v>136</v>
      </c>
      <c r="C555" s="6" t="s">
        <v>318</v>
      </c>
      <c r="D555" s="3" t="s">
        <v>961</v>
      </c>
      <c r="E555" s="36">
        <f t="shared" si="32"/>
        <v>2</v>
      </c>
      <c r="F555" s="35" t="str">
        <f t="shared" si="35"/>
        <v>FM</v>
      </c>
      <c r="G555" s="4" t="str">
        <f t="shared" si="33"/>
        <v/>
      </c>
      <c r="H555" s="4"/>
      <c r="I555" s="62">
        <f>IFERROR(IF(AND(P555&gt;Q555,P555=200),3,IF(OR(P555&gt;=300,Q555&gt;=300),"IT",_xlfn.XLOOKUP(MAX(P555:Q555),codetabel!$A:$A,codetabel!E:E))),"")</f>
        <v>2</v>
      </c>
      <c r="J555" s="33"/>
      <c r="K555" s="41" t="str">
        <f t="shared" si="34"/>
        <v xml:space="preserve"> </v>
      </c>
      <c r="L555" s="41"/>
      <c r="M555" s="36">
        <v>2</v>
      </c>
      <c r="N555" s="4" t="s">
        <v>312</v>
      </c>
      <c r="P555" s="52">
        <v>0</v>
      </c>
      <c r="Q555" s="53">
        <v>50</v>
      </c>
      <c r="R555" s="4"/>
      <c r="S555" s="4"/>
    </row>
    <row r="556" spans="1:19" x14ac:dyDescent="0.25">
      <c r="A556" s="2" t="s">
        <v>194</v>
      </c>
      <c r="B556" s="7" t="s">
        <v>195</v>
      </c>
      <c r="C556" s="5"/>
      <c r="D556" s="3" t="s">
        <v>962</v>
      </c>
      <c r="E556" s="36">
        <f t="shared" si="32"/>
        <v>1</v>
      </c>
      <c r="F556" s="35" t="str">
        <f t="shared" si="35"/>
        <v>FM</v>
      </c>
      <c r="G556" s="4" t="str">
        <f t="shared" si="33"/>
        <v/>
      </c>
      <c r="H556" s="4"/>
      <c r="I556" s="62">
        <f>IFERROR(IF(AND(P556&gt;Q556,P556=200),3,IF(OR(P556&gt;=300,Q556&gt;=300),"IT",_xlfn.XLOOKUP(MAX(P556:Q556),codetabel!$A:$A,codetabel!E:E))),"")</f>
        <v>1</v>
      </c>
      <c r="J556" s="33"/>
      <c r="K556" s="41" t="str">
        <f t="shared" si="34"/>
        <v>JA</v>
      </c>
      <c r="L556" s="41"/>
      <c r="M556" s="36">
        <v>2</v>
      </c>
      <c r="N556" s="4" t="s">
        <v>312</v>
      </c>
      <c r="P556" s="52">
        <v>0</v>
      </c>
      <c r="Q556" s="53">
        <v>30</v>
      </c>
      <c r="R556" s="4"/>
      <c r="S556" s="4"/>
    </row>
    <row r="557" spans="1:19" x14ac:dyDescent="0.25">
      <c r="A557" s="23" t="s">
        <v>963</v>
      </c>
      <c r="B557" s="24" t="s">
        <v>137</v>
      </c>
      <c r="C557" s="6" t="s">
        <v>308</v>
      </c>
      <c r="D557" s="3" t="s">
        <v>1225</v>
      </c>
      <c r="E557" s="36" t="str">
        <f t="shared" si="32"/>
        <v/>
      </c>
      <c r="F557" s="35" t="str">
        <f t="shared" si="35"/>
        <v/>
      </c>
      <c r="G557" s="4" t="str">
        <f t="shared" si="33"/>
        <v/>
      </c>
      <c r="H557" s="4"/>
      <c r="I557" s="62" t="str">
        <f>IFERROR(IF(AND(P557&gt;Q557,P557=200),3,IF(OR(P557&gt;=300,Q557&gt;=300),"IT",_xlfn.XLOOKUP(MAX(P557:Q557),codetabel!$A:$A,codetabel!E:E))),"")</f>
        <v/>
      </c>
      <c r="J557" s="33"/>
      <c r="K557" s="41" t="str">
        <f t="shared" si="34"/>
        <v/>
      </c>
      <c r="L557" s="41"/>
      <c r="M557" s="36"/>
      <c r="N557" s="4"/>
      <c r="P557" s="52"/>
      <c r="Q557" s="53"/>
      <c r="R557" s="4"/>
      <c r="S557" s="4"/>
    </row>
    <row r="558" spans="1:19" x14ac:dyDescent="0.25">
      <c r="A558" s="23" t="s">
        <v>963</v>
      </c>
      <c r="B558" s="24" t="s">
        <v>137</v>
      </c>
      <c r="C558" s="6" t="s">
        <v>308</v>
      </c>
      <c r="D558" s="3" t="s">
        <v>964</v>
      </c>
      <c r="E558" s="36" t="str">
        <f t="shared" si="32"/>
        <v/>
      </c>
      <c r="F558" s="35" t="str">
        <f t="shared" si="35"/>
        <v/>
      </c>
      <c r="G558" s="4" t="str">
        <f t="shared" si="33"/>
        <v/>
      </c>
      <c r="H558" s="4"/>
      <c r="I558" s="62" t="str">
        <f>IFERROR(IF(AND(P558&gt;Q558,P558=200),3,IF(OR(P558&gt;=300,Q558&gt;=300),"IT",_xlfn.XLOOKUP(MAX(P558:Q558),codetabel!$A:$A,codetabel!E:E))),"")</f>
        <v/>
      </c>
      <c r="J558" s="33"/>
      <c r="K558" s="41" t="str">
        <f t="shared" si="34"/>
        <v/>
      </c>
      <c r="L558" s="41"/>
      <c r="M558" s="36"/>
      <c r="N558" s="4"/>
      <c r="P558" s="52"/>
      <c r="Q558" s="53"/>
      <c r="R558" s="4"/>
      <c r="S558" s="4"/>
    </row>
    <row r="559" spans="1:19" x14ac:dyDescent="0.25">
      <c r="A559" s="23" t="s">
        <v>963</v>
      </c>
      <c r="B559" s="24" t="s">
        <v>137</v>
      </c>
      <c r="C559" s="6" t="s">
        <v>561</v>
      </c>
      <c r="D559" s="3" t="s">
        <v>965</v>
      </c>
      <c r="E559" s="36" t="str">
        <f t="shared" si="32"/>
        <v>FM</v>
      </c>
      <c r="F559" s="35" t="str">
        <f t="shared" si="35"/>
        <v>FM</v>
      </c>
      <c r="G559" s="4" t="str">
        <f t="shared" si="33"/>
        <v/>
      </c>
      <c r="H559" s="4"/>
      <c r="I559" s="62" t="str">
        <f>IFERROR(IF(AND(P559&gt;Q559,P559=200),3,IF(OR(P559&gt;=300,Q559&gt;=300),"IT",_xlfn.XLOOKUP(MAX(P559:Q559),codetabel!$A:$A,codetabel!E:E))),"")</f>
        <v>FM</v>
      </c>
      <c r="J559" s="33"/>
      <c r="K559" s="41" t="str">
        <f t="shared" si="34"/>
        <v>JA</v>
      </c>
      <c r="L559" s="41"/>
      <c r="M559" s="36">
        <v>1</v>
      </c>
      <c r="N559" s="4" t="s">
        <v>553</v>
      </c>
      <c r="P559" s="52">
        <v>0</v>
      </c>
      <c r="Q559" s="53">
        <v>10</v>
      </c>
      <c r="R559" s="4"/>
      <c r="S559" s="4"/>
    </row>
    <row r="560" spans="1:19" x14ac:dyDescent="0.25">
      <c r="A560" s="23" t="s">
        <v>1136</v>
      </c>
      <c r="B560" s="24" t="s">
        <v>138</v>
      </c>
      <c r="C560" s="5"/>
      <c r="D560" s="3" t="s">
        <v>1135</v>
      </c>
      <c r="E560" s="36" t="str">
        <f t="shared" si="32"/>
        <v>FM</v>
      </c>
      <c r="F560" s="35" t="str">
        <f t="shared" si="35"/>
        <v>FM</v>
      </c>
      <c r="G560" s="4" t="str">
        <f t="shared" si="33"/>
        <v/>
      </c>
      <c r="H560" s="4"/>
      <c r="I560" s="62" t="str">
        <f>IFERROR(IF(AND(P560&gt;Q560,P560=200),3,IF(OR(P560&gt;=300,Q560&gt;=300),"IT",_xlfn.XLOOKUP(MAX(P560:Q560),codetabel!$A:$A,codetabel!E:E))),"")</f>
        <v>FM</v>
      </c>
      <c r="J560" s="33"/>
      <c r="K560" s="41" t="str">
        <f t="shared" si="34"/>
        <v>JA</v>
      </c>
      <c r="L560" s="41" t="s">
        <v>1371</v>
      </c>
      <c r="M560" s="36">
        <v>2</v>
      </c>
      <c r="N560" s="4" t="s">
        <v>553</v>
      </c>
      <c r="P560" s="52">
        <v>0</v>
      </c>
      <c r="Q560" s="53">
        <v>10</v>
      </c>
      <c r="R560" s="4"/>
      <c r="S560" s="4"/>
    </row>
    <row r="561" spans="1:19" x14ac:dyDescent="0.25">
      <c r="A561" s="2" t="s">
        <v>967</v>
      </c>
      <c r="B561" s="7" t="s">
        <v>139</v>
      </c>
      <c r="C561" s="5"/>
      <c r="D561" s="3" t="s">
        <v>968</v>
      </c>
      <c r="E561" s="36" t="str">
        <f t="shared" si="32"/>
        <v>FM</v>
      </c>
      <c r="F561" s="35" t="str">
        <f t="shared" si="35"/>
        <v>FM</v>
      </c>
      <c r="G561" s="4" t="str">
        <f t="shared" si="33"/>
        <v/>
      </c>
      <c r="H561" s="4"/>
      <c r="I561" s="62" t="str">
        <f>IFERROR(IF(AND(P561&gt;Q561,P561=200),3,IF(OR(P561&gt;=300,Q561&gt;=300),"IT",_xlfn.XLOOKUP(MAX(P561:Q561),codetabel!$A:$A,codetabel!E:E))),"")</f>
        <v>FM</v>
      </c>
      <c r="J561" s="33"/>
      <c r="K561" s="41" t="str">
        <f t="shared" si="34"/>
        <v>JA</v>
      </c>
      <c r="L561" s="41"/>
      <c r="M561" s="36">
        <v>1</v>
      </c>
      <c r="N561" s="4" t="s">
        <v>553</v>
      </c>
      <c r="P561" s="52">
        <v>10</v>
      </c>
      <c r="Q561" s="53">
        <v>10</v>
      </c>
      <c r="R561" s="4"/>
      <c r="S561" s="4"/>
    </row>
    <row r="562" spans="1:19" x14ac:dyDescent="0.25">
      <c r="A562" s="2" t="s">
        <v>969</v>
      </c>
      <c r="B562" s="7" t="s">
        <v>140</v>
      </c>
      <c r="C562" s="5"/>
      <c r="D562" s="3" t="s">
        <v>970</v>
      </c>
      <c r="E562" s="36" t="str">
        <f t="shared" si="32"/>
        <v>FM</v>
      </c>
      <c r="F562" s="35" t="str">
        <f t="shared" si="35"/>
        <v>FM</v>
      </c>
      <c r="G562" s="4" t="str">
        <f t="shared" si="33"/>
        <v/>
      </c>
      <c r="H562" s="4"/>
      <c r="I562" s="62" t="str">
        <f>IFERROR(IF(AND(P562&gt;Q562,P562=200),3,IF(OR(P562&gt;=300,Q562&gt;=300),"IT",_xlfn.XLOOKUP(MAX(P562:Q562),codetabel!$A:$A,codetabel!E:E))),"")</f>
        <v>FM</v>
      </c>
      <c r="J562" s="33"/>
      <c r="K562" s="41" t="str">
        <f t="shared" si="34"/>
        <v>JA</v>
      </c>
      <c r="L562" s="41"/>
      <c r="M562" s="36">
        <v>1</v>
      </c>
      <c r="N562" s="4" t="s">
        <v>553</v>
      </c>
      <c r="P562" s="52">
        <v>10</v>
      </c>
      <c r="Q562" s="53">
        <v>10</v>
      </c>
      <c r="R562" s="4"/>
      <c r="S562" s="4"/>
    </row>
    <row r="563" spans="1:19" x14ac:dyDescent="0.25">
      <c r="A563" s="2" t="s">
        <v>971</v>
      </c>
      <c r="B563" s="7" t="s">
        <v>141</v>
      </c>
      <c r="C563" s="5"/>
      <c r="D563" s="3" t="s">
        <v>972</v>
      </c>
      <c r="E563" s="36" t="str">
        <f t="shared" si="32"/>
        <v>FM</v>
      </c>
      <c r="F563" s="35" t="str">
        <f t="shared" si="35"/>
        <v>FM</v>
      </c>
      <c r="G563" s="4" t="str">
        <f t="shared" si="33"/>
        <v/>
      </c>
      <c r="H563" s="4"/>
      <c r="I563" s="62" t="str">
        <f>IFERROR(IF(AND(P563&gt;Q563,P563=200),3,IF(OR(P563&gt;=300,Q563&gt;=300),"IT",_xlfn.XLOOKUP(MAX(P563:Q563),codetabel!$A:$A,codetabel!E:E))),"")</f>
        <v/>
      </c>
      <c r="J563" s="33"/>
      <c r="K563" s="41" t="str">
        <f t="shared" si="34"/>
        <v>JA</v>
      </c>
      <c r="L563" s="41"/>
      <c r="M563" s="36">
        <v>1</v>
      </c>
      <c r="N563" s="4" t="s">
        <v>553</v>
      </c>
      <c r="P563" s="52">
        <v>0</v>
      </c>
      <c r="Q563" s="53">
        <v>0</v>
      </c>
      <c r="R563" s="4"/>
      <c r="S563" s="4"/>
    </row>
    <row r="564" spans="1:19" x14ac:dyDescent="0.25">
      <c r="A564" s="2" t="s">
        <v>1133</v>
      </c>
      <c r="B564" s="7" t="s">
        <v>142</v>
      </c>
      <c r="C564" s="5"/>
      <c r="D564" s="3" t="s">
        <v>1134</v>
      </c>
      <c r="E564" s="36">
        <f t="shared" si="32"/>
        <v>1</v>
      </c>
      <c r="F564" s="35" t="str">
        <f t="shared" si="35"/>
        <v>FM</v>
      </c>
      <c r="G564" s="4" t="str">
        <f t="shared" si="33"/>
        <v/>
      </c>
      <c r="H564" s="4"/>
      <c r="I564" s="62">
        <f>IFERROR(IF(AND(P564&gt;Q564,P564=200),3,IF(OR(P564&gt;=300,Q564&gt;=300),"IT",_xlfn.XLOOKUP(MAX(P564:Q564),codetabel!$A:$A,codetabel!E:E))),"")</f>
        <v>1</v>
      </c>
      <c r="J564" s="33"/>
      <c r="K564" s="41" t="str">
        <f t="shared" si="34"/>
        <v>JA</v>
      </c>
      <c r="L564" s="41" t="s">
        <v>1371</v>
      </c>
      <c r="M564" s="36">
        <v>3</v>
      </c>
      <c r="N564" s="4" t="s">
        <v>553</v>
      </c>
      <c r="P564" s="52">
        <v>0</v>
      </c>
      <c r="Q564" s="53">
        <v>30</v>
      </c>
      <c r="R564" s="4"/>
      <c r="S564" s="4"/>
    </row>
    <row r="565" spans="1:19" x14ac:dyDescent="0.25">
      <c r="A565" s="2" t="s">
        <v>973</v>
      </c>
      <c r="B565" s="7" t="s">
        <v>196</v>
      </c>
      <c r="C565" s="5"/>
      <c r="D565" s="3" t="s">
        <v>1221</v>
      </c>
      <c r="E565" s="36" t="str">
        <f t="shared" si="32"/>
        <v>FM</v>
      </c>
      <c r="F565" s="35" t="str">
        <f t="shared" si="35"/>
        <v>FM</v>
      </c>
      <c r="G565" s="4" t="str">
        <f t="shared" si="33"/>
        <v/>
      </c>
      <c r="H565" s="4" t="s">
        <v>364</v>
      </c>
      <c r="I565" s="62" t="str">
        <f>IFERROR(IF(AND(P565&gt;Q565,P565=200),3,IF(OR(P565&gt;=300,Q565&gt;=300),"IT",_xlfn.XLOOKUP(MAX(P565:Q565),codetabel!$A:$A,codetabel!E:E))),"")</f>
        <v>FM</v>
      </c>
      <c r="J565" s="33"/>
      <c r="K565" s="41" t="str">
        <f t="shared" si="34"/>
        <v>JA</v>
      </c>
      <c r="L565" s="41"/>
      <c r="M565" s="36">
        <v>1</v>
      </c>
      <c r="N565" s="4" t="s">
        <v>553</v>
      </c>
      <c r="P565" s="52">
        <v>0</v>
      </c>
      <c r="Q565" s="53">
        <v>10</v>
      </c>
      <c r="R565" s="4"/>
      <c r="S565" s="4" t="s">
        <v>364</v>
      </c>
    </row>
    <row r="566" spans="1:19" x14ac:dyDescent="0.25">
      <c r="A566" s="2" t="s">
        <v>1128</v>
      </c>
      <c r="B566" s="7" t="s">
        <v>143</v>
      </c>
      <c r="C566" s="5"/>
      <c r="D566" s="3" t="s">
        <v>1129</v>
      </c>
      <c r="E566" s="36">
        <f t="shared" si="32"/>
        <v>2</v>
      </c>
      <c r="F566" s="35" t="str">
        <f t="shared" si="35"/>
        <v>FM</v>
      </c>
      <c r="G566" s="4" t="str">
        <f t="shared" si="33"/>
        <v/>
      </c>
      <c r="H566" s="4"/>
      <c r="I566" s="62">
        <f>IFERROR(IF(AND(P566&gt;Q566,P566=200),3,IF(OR(P566&gt;=300,Q566&gt;=300),"IT",_xlfn.XLOOKUP(MAX(P566:Q566),codetabel!$A:$A,codetabel!E:E))),"")</f>
        <v>2</v>
      </c>
      <c r="J566" s="33"/>
      <c r="K566" s="41" t="str">
        <f t="shared" si="34"/>
        <v xml:space="preserve"> </v>
      </c>
      <c r="L566" s="41"/>
      <c r="M566" s="36">
        <v>2</v>
      </c>
      <c r="N566" s="4" t="s">
        <v>312</v>
      </c>
      <c r="P566" s="52">
        <v>0</v>
      </c>
      <c r="Q566" s="53">
        <v>50</v>
      </c>
      <c r="R566" s="4"/>
      <c r="S566" s="4"/>
    </row>
    <row r="567" spans="1:19" x14ac:dyDescent="0.25">
      <c r="A567" s="2" t="s">
        <v>1137</v>
      </c>
      <c r="B567" s="7" t="s">
        <v>197</v>
      </c>
      <c r="C567" s="5"/>
      <c r="D567" s="3" t="s">
        <v>974</v>
      </c>
      <c r="E567" s="36" t="str">
        <f t="shared" si="32"/>
        <v>FM</v>
      </c>
      <c r="F567" s="35" t="str">
        <f t="shared" si="35"/>
        <v>FM</v>
      </c>
      <c r="G567" s="4" t="str">
        <f t="shared" si="33"/>
        <v/>
      </c>
      <c r="H567" s="4"/>
      <c r="I567" s="62" t="str">
        <f>IFERROR(IF(AND(P567&gt;Q567,P567=200),3,IF(OR(P567&gt;=300,Q567&gt;=300),"IT",_xlfn.XLOOKUP(MAX(P567:Q567),codetabel!$A:$A,codetabel!E:E))),"")</f>
        <v>FM</v>
      </c>
      <c r="J567" s="33"/>
      <c r="K567" s="41" t="str">
        <f t="shared" si="34"/>
        <v>JA</v>
      </c>
      <c r="L567" s="41"/>
      <c r="M567" s="36">
        <v>1</v>
      </c>
      <c r="N567" s="4" t="s">
        <v>553</v>
      </c>
      <c r="P567" s="52">
        <v>0</v>
      </c>
      <c r="Q567" s="53">
        <v>10</v>
      </c>
      <c r="R567" s="4"/>
      <c r="S567" s="4"/>
    </row>
    <row r="568" spans="1:19" x14ac:dyDescent="0.25">
      <c r="A568" s="2" t="s">
        <v>1138</v>
      </c>
      <c r="B568" s="7" t="s">
        <v>1138</v>
      </c>
      <c r="C568" s="6" t="s">
        <v>308</v>
      </c>
      <c r="D568" s="3" t="s">
        <v>1225</v>
      </c>
      <c r="E568" s="36" t="str">
        <f t="shared" si="32"/>
        <v/>
      </c>
      <c r="F568" s="35" t="str">
        <f t="shared" si="35"/>
        <v/>
      </c>
      <c r="G568" s="4" t="str">
        <f t="shared" si="33"/>
        <v/>
      </c>
      <c r="H568" s="4"/>
      <c r="I568" s="62" t="str">
        <f>IFERROR(IF(AND(P568&gt;Q568,P568=200),3,IF(OR(P568&gt;=300,Q568&gt;=300),"IT",_xlfn.XLOOKUP(MAX(P568:Q568),codetabel!$A:$A,codetabel!E:E))),"")</f>
        <v/>
      </c>
      <c r="J568" s="33"/>
      <c r="K568" s="41" t="str">
        <f t="shared" si="34"/>
        <v/>
      </c>
      <c r="L568" s="41"/>
      <c r="M568" s="36"/>
      <c r="N568" s="4"/>
      <c r="P568" s="52"/>
      <c r="Q568" s="53"/>
      <c r="R568" s="4"/>
      <c r="S568" s="4"/>
    </row>
    <row r="569" spans="1:19" x14ac:dyDescent="0.25">
      <c r="A569" s="2" t="s">
        <v>1138</v>
      </c>
      <c r="B569" s="7" t="s">
        <v>1138</v>
      </c>
      <c r="C569" s="6" t="s">
        <v>308</v>
      </c>
      <c r="D569" s="3" t="s">
        <v>975</v>
      </c>
      <c r="E569" s="36" t="str">
        <f t="shared" si="32"/>
        <v/>
      </c>
      <c r="F569" s="35" t="str">
        <f t="shared" si="35"/>
        <v/>
      </c>
      <c r="G569" s="4" t="str">
        <f t="shared" si="33"/>
        <v/>
      </c>
      <c r="H569" s="4"/>
      <c r="I569" s="62" t="str">
        <f>IFERROR(IF(AND(P569&gt;Q569,P569=200),3,IF(OR(P569&gt;=300,Q569&gt;=300),"IT",_xlfn.XLOOKUP(MAX(P569:Q569),codetabel!$A:$A,codetabel!E:E))),"")</f>
        <v/>
      </c>
      <c r="J569" s="33"/>
      <c r="K569" s="41" t="str">
        <f t="shared" si="34"/>
        <v/>
      </c>
      <c r="L569" s="41"/>
      <c r="M569" s="36"/>
      <c r="N569" s="4"/>
      <c r="P569" s="52"/>
      <c r="Q569" s="53"/>
      <c r="R569" s="4"/>
      <c r="S569" s="4"/>
    </row>
    <row r="570" spans="1:19" x14ac:dyDescent="0.25">
      <c r="A570" s="2" t="s">
        <v>1139</v>
      </c>
      <c r="B570" s="7" t="s">
        <v>144</v>
      </c>
      <c r="C570" s="5"/>
      <c r="D570" s="3" t="s">
        <v>1127</v>
      </c>
      <c r="E570" s="36" t="str">
        <f t="shared" si="32"/>
        <v>FM</v>
      </c>
      <c r="F570" s="35" t="str">
        <f t="shared" si="35"/>
        <v>FM</v>
      </c>
      <c r="G570" s="4" t="str">
        <f t="shared" si="33"/>
        <v/>
      </c>
      <c r="H570" s="4"/>
      <c r="I570" s="62" t="str">
        <f>IFERROR(IF(AND(P570&gt;Q570,P570=200),3,IF(OR(P570&gt;=300,Q570&gt;=300),"IT",_xlfn.XLOOKUP(MAX(P570:Q570),codetabel!$A:$A,codetabel!E:E))),"")</f>
        <v>FM</v>
      </c>
      <c r="J570" s="33"/>
      <c r="K570" s="41" t="str">
        <f t="shared" si="34"/>
        <v>JA</v>
      </c>
      <c r="L570" s="41" t="s">
        <v>1371</v>
      </c>
      <c r="M570" s="36">
        <v>2</v>
      </c>
      <c r="N570" s="4" t="s">
        <v>553</v>
      </c>
      <c r="P570" s="52">
        <v>10</v>
      </c>
      <c r="Q570" s="53">
        <v>10</v>
      </c>
      <c r="R570" s="4"/>
      <c r="S570" s="4"/>
    </row>
    <row r="571" spans="1:19" x14ac:dyDescent="0.25">
      <c r="A571" s="2" t="s">
        <v>1140</v>
      </c>
      <c r="B571" s="7" t="s">
        <v>145</v>
      </c>
      <c r="C571" s="5"/>
      <c r="D571" s="3" t="s">
        <v>976</v>
      </c>
      <c r="E571" s="36">
        <f t="shared" si="32"/>
        <v>2</v>
      </c>
      <c r="F571" s="35">
        <f t="shared" si="35"/>
        <v>1</v>
      </c>
      <c r="G571" s="4" t="str">
        <f t="shared" si="33"/>
        <v/>
      </c>
      <c r="H571" s="4"/>
      <c r="I571" s="62">
        <f>IFERROR(IF(AND(P571&gt;Q571,P571=200),3,IF(OR(P571&gt;=300,Q571&gt;=300),"IT",_xlfn.XLOOKUP(MAX(P571:Q571),codetabel!$A:$A,codetabel!E:E))),"")</f>
        <v>2</v>
      </c>
      <c r="J571" s="33"/>
      <c r="K571" s="41" t="str">
        <f t="shared" si="34"/>
        <v xml:space="preserve"> </v>
      </c>
      <c r="L571" s="41" t="s">
        <v>1371</v>
      </c>
      <c r="M571" s="36">
        <v>2</v>
      </c>
      <c r="N571" s="4" t="s">
        <v>553</v>
      </c>
      <c r="P571" s="52">
        <v>30</v>
      </c>
      <c r="Q571" s="53">
        <v>50</v>
      </c>
      <c r="R571" s="4"/>
      <c r="S571" s="4"/>
    </row>
    <row r="572" spans="1:19" x14ac:dyDescent="0.25">
      <c r="A572" s="2" t="s">
        <v>1141</v>
      </c>
      <c r="B572" s="7" t="s">
        <v>146</v>
      </c>
      <c r="C572" s="5"/>
      <c r="D572" s="3" t="s">
        <v>1254</v>
      </c>
      <c r="E572" s="36" t="str">
        <f t="shared" si="32"/>
        <v>FM</v>
      </c>
      <c r="F572" s="35" t="str">
        <f t="shared" si="35"/>
        <v>FM</v>
      </c>
      <c r="G572" s="4" t="str">
        <f t="shared" si="33"/>
        <v/>
      </c>
      <c r="H572" s="4"/>
      <c r="I572" s="62" t="str">
        <f>IFERROR(IF(AND(P572&gt;Q572,P572=200),3,IF(OR(P572&gt;=300,Q572&gt;=300),"IT",_xlfn.XLOOKUP(MAX(P572:Q572),codetabel!$A:$A,codetabel!E:E))),"")</f>
        <v>FM</v>
      </c>
      <c r="J572" s="33"/>
      <c r="K572" s="41" t="str">
        <f t="shared" si="34"/>
        <v>JA</v>
      </c>
      <c r="L572" s="41" t="s">
        <v>1371</v>
      </c>
      <c r="M572" s="36">
        <v>2</v>
      </c>
      <c r="N572" s="4" t="s">
        <v>553</v>
      </c>
      <c r="P572" s="52">
        <v>10</v>
      </c>
      <c r="Q572" s="53">
        <v>10</v>
      </c>
      <c r="R572" s="4"/>
      <c r="S572" s="4"/>
    </row>
    <row r="573" spans="1:19" x14ac:dyDescent="0.25">
      <c r="A573" s="2" t="s">
        <v>1142</v>
      </c>
      <c r="B573" s="7" t="s">
        <v>147</v>
      </c>
      <c r="C573" s="5">
        <v>1</v>
      </c>
      <c r="D573" s="3" t="s">
        <v>1125</v>
      </c>
      <c r="E573" s="36" t="str">
        <f t="shared" si="32"/>
        <v>FM</v>
      </c>
      <c r="F573" s="35" t="str">
        <f t="shared" si="35"/>
        <v>FM</v>
      </c>
      <c r="G573" s="4" t="str">
        <f t="shared" si="33"/>
        <v/>
      </c>
      <c r="H573" s="4"/>
      <c r="I573" s="62" t="str">
        <f>IFERROR(IF(AND(P573&gt;Q573,P573=200),3,IF(OR(P573&gt;=300,Q573&gt;=300),"IT",_xlfn.XLOOKUP(MAX(P573:Q573),codetabel!$A:$A,codetabel!E:E))),"")</f>
        <v>FM</v>
      </c>
      <c r="J573" s="33"/>
      <c r="K573" s="41" t="str">
        <f t="shared" si="34"/>
        <v>JA</v>
      </c>
      <c r="L573" s="41" t="s">
        <v>1371</v>
      </c>
      <c r="M573" s="36">
        <v>2</v>
      </c>
      <c r="N573" s="4" t="s">
        <v>553</v>
      </c>
      <c r="P573" s="52">
        <v>0</v>
      </c>
      <c r="Q573" s="53">
        <v>10</v>
      </c>
      <c r="R573" s="4"/>
      <c r="S573" s="4"/>
    </row>
    <row r="574" spans="1:19" x14ac:dyDescent="0.25">
      <c r="A574" s="2" t="s">
        <v>1142</v>
      </c>
      <c r="B574" s="7" t="s">
        <v>147</v>
      </c>
      <c r="C574" s="5">
        <v>2</v>
      </c>
      <c r="D574" s="3" t="s">
        <v>1124</v>
      </c>
      <c r="E574" s="36">
        <f t="shared" si="32"/>
        <v>1</v>
      </c>
      <c r="F574" s="35" t="str">
        <f t="shared" si="35"/>
        <v>FM</v>
      </c>
      <c r="G574" s="4" t="str">
        <f t="shared" si="33"/>
        <v/>
      </c>
      <c r="H574" s="4"/>
      <c r="I574" s="62">
        <f>IFERROR(IF(AND(P574&gt;Q574,P574=200),3,IF(OR(P574&gt;=300,Q574&gt;=300),"IT",_xlfn.XLOOKUP(MAX(P574:Q574),codetabel!$A:$A,codetabel!E:E))),"")</f>
        <v>1</v>
      </c>
      <c r="J574" s="33"/>
      <c r="K574" s="41" t="str">
        <f t="shared" si="34"/>
        <v>JA</v>
      </c>
      <c r="L574" s="41" t="s">
        <v>1371</v>
      </c>
      <c r="M574" s="36">
        <v>2</v>
      </c>
      <c r="N574" s="4" t="s">
        <v>553</v>
      </c>
      <c r="P574" s="52">
        <v>0</v>
      </c>
      <c r="Q574" s="53">
        <v>30</v>
      </c>
      <c r="R574" s="4"/>
      <c r="S574" s="4"/>
    </row>
    <row r="575" spans="1:19" x14ac:dyDescent="0.25">
      <c r="A575" s="2" t="s">
        <v>1143</v>
      </c>
      <c r="B575" s="7" t="s">
        <v>148</v>
      </c>
      <c r="C575" s="5"/>
      <c r="D575" s="3" t="s">
        <v>977</v>
      </c>
      <c r="E575" s="36" t="str">
        <f t="shared" si="32"/>
        <v>FM</v>
      </c>
      <c r="F575" s="35" t="str">
        <f t="shared" si="35"/>
        <v>FM</v>
      </c>
      <c r="G575" s="4" t="str">
        <f t="shared" si="33"/>
        <v/>
      </c>
      <c r="H575" s="4"/>
      <c r="I575" s="62" t="str">
        <f>IFERROR(IF(AND(P575&gt;Q575,P575=200),3,IF(OR(P575&gt;=300,Q575&gt;=300),"IT",_xlfn.XLOOKUP(MAX(P575:Q575),codetabel!$A:$A,codetabel!E:E))),"")</f>
        <v>FM</v>
      </c>
      <c r="J575" s="33"/>
      <c r="K575" s="41" t="str">
        <f t="shared" si="34"/>
        <v>JA</v>
      </c>
      <c r="L575" s="41" t="s">
        <v>1371</v>
      </c>
      <c r="M575" s="36">
        <v>1</v>
      </c>
      <c r="N575" s="4" t="s">
        <v>553</v>
      </c>
      <c r="P575" s="52">
        <v>10</v>
      </c>
      <c r="Q575" s="53">
        <v>10</v>
      </c>
      <c r="R575" s="4"/>
      <c r="S575" s="4"/>
    </row>
    <row r="576" spans="1:19" x14ac:dyDescent="0.25">
      <c r="A576" s="2" t="s">
        <v>1144</v>
      </c>
      <c r="B576" s="7" t="s">
        <v>149</v>
      </c>
      <c r="C576" s="5"/>
      <c r="D576" s="3" t="s">
        <v>978</v>
      </c>
      <c r="E576" s="36">
        <f t="shared" si="32"/>
        <v>1</v>
      </c>
      <c r="F576" s="35" t="str">
        <f t="shared" si="35"/>
        <v>FM</v>
      </c>
      <c r="G576" s="4" t="str">
        <f t="shared" si="33"/>
        <v/>
      </c>
      <c r="H576" s="4"/>
      <c r="I576" s="62">
        <f>IFERROR(IF(AND(P576&gt;Q576,P576=200),3,IF(OR(P576&gt;=300,Q576&gt;=300),"IT",_xlfn.XLOOKUP(MAX(P576:Q576),codetabel!$A:$A,codetabel!E:E))),"")</f>
        <v>1</v>
      </c>
      <c r="J576" s="33"/>
      <c r="K576" s="41" t="str">
        <f t="shared" si="34"/>
        <v>JA</v>
      </c>
      <c r="L576" s="41"/>
      <c r="M576" s="36">
        <v>1</v>
      </c>
      <c r="N576" s="4" t="s">
        <v>966</v>
      </c>
      <c r="P576" s="52">
        <v>10</v>
      </c>
      <c r="Q576" s="53">
        <v>30</v>
      </c>
      <c r="R576" s="4"/>
      <c r="S576" s="4"/>
    </row>
    <row r="577" spans="1:19" x14ac:dyDescent="0.25">
      <c r="A577" s="2" t="s">
        <v>1145</v>
      </c>
      <c r="B577" s="7" t="s">
        <v>150</v>
      </c>
      <c r="C577" s="6" t="s">
        <v>308</v>
      </c>
      <c r="D577" s="3" t="s">
        <v>1225</v>
      </c>
      <c r="E577" s="36" t="str">
        <f t="shared" si="32"/>
        <v/>
      </c>
      <c r="F577" s="35" t="str">
        <f t="shared" si="35"/>
        <v/>
      </c>
      <c r="G577" s="4" t="str">
        <f t="shared" si="33"/>
        <v/>
      </c>
      <c r="H577" s="4"/>
      <c r="I577" s="62" t="str">
        <f>IFERROR(IF(AND(P577&gt;Q577,P577=200),3,IF(OR(P577&gt;=300,Q577&gt;=300),"IT",_xlfn.XLOOKUP(MAX(P577:Q577),codetabel!$A:$A,codetabel!E:E))),"")</f>
        <v/>
      </c>
      <c r="J577" s="33"/>
      <c r="K577" s="41" t="str">
        <f t="shared" si="34"/>
        <v/>
      </c>
      <c r="L577" s="41"/>
      <c r="M577" s="36"/>
      <c r="N577" s="4"/>
      <c r="P577" s="52"/>
      <c r="Q577" s="53"/>
      <c r="R577" s="4"/>
      <c r="S577" s="4"/>
    </row>
    <row r="578" spans="1:19" x14ac:dyDescent="0.25">
      <c r="A578" s="2" t="s">
        <v>1145</v>
      </c>
      <c r="B578" s="7" t="s">
        <v>150</v>
      </c>
      <c r="C578" s="6" t="s">
        <v>308</v>
      </c>
      <c r="D578" s="3" t="s">
        <v>979</v>
      </c>
      <c r="E578" s="36" t="str">
        <f t="shared" si="32"/>
        <v/>
      </c>
      <c r="F578" s="35" t="str">
        <f t="shared" si="35"/>
        <v/>
      </c>
      <c r="G578" s="4" t="str">
        <f t="shared" si="33"/>
        <v/>
      </c>
      <c r="H578" s="4"/>
      <c r="I578" s="62" t="str">
        <f>IFERROR(IF(AND(P578&gt;Q578,P578=200),3,IF(OR(P578&gt;=300,Q578&gt;=300),"IT",_xlfn.XLOOKUP(MAX(P578:Q578),codetabel!$A:$A,codetabel!E:E))),"")</f>
        <v/>
      </c>
      <c r="J578" s="33"/>
      <c r="K578" s="41" t="str">
        <f t="shared" si="34"/>
        <v/>
      </c>
      <c r="L578" s="41"/>
      <c r="M578" s="36"/>
      <c r="N578" s="4"/>
      <c r="P578" s="52"/>
      <c r="Q578" s="53"/>
      <c r="R578" s="4"/>
      <c r="S578" s="4"/>
    </row>
    <row r="579" spans="1:19" x14ac:dyDescent="0.25">
      <c r="A579" s="2" t="s">
        <v>1146</v>
      </c>
      <c r="B579" s="7" t="s">
        <v>151</v>
      </c>
      <c r="C579" s="6" t="s">
        <v>314</v>
      </c>
      <c r="D579" s="3" t="s">
        <v>980</v>
      </c>
      <c r="E579" s="36" t="str">
        <f t="shared" si="32"/>
        <v/>
      </c>
      <c r="F579" s="35" t="str">
        <f t="shared" si="35"/>
        <v/>
      </c>
      <c r="G579" s="4" t="str">
        <f t="shared" si="33"/>
        <v/>
      </c>
      <c r="H579" s="4"/>
      <c r="I579" s="62" t="str">
        <f>IFERROR(IF(AND(P579&gt;Q579,P579=200),3,IF(OR(P579&gt;=300,Q579&gt;=300),"IT",_xlfn.XLOOKUP(MAX(P579:Q579),codetabel!$A:$A,codetabel!E:E))),"")</f>
        <v/>
      </c>
      <c r="J579" s="33"/>
      <c r="K579" s="41" t="str">
        <f t="shared" si="34"/>
        <v/>
      </c>
      <c r="L579" s="41"/>
      <c r="M579" s="36"/>
      <c r="N579" s="4"/>
      <c r="P579" s="52"/>
      <c r="Q579" s="53"/>
      <c r="R579" s="4"/>
      <c r="S579" s="4"/>
    </row>
    <row r="580" spans="1:19" x14ac:dyDescent="0.25">
      <c r="A580" s="2" t="s">
        <v>1146</v>
      </c>
      <c r="B580" s="7" t="s">
        <v>151</v>
      </c>
      <c r="C580" s="6" t="s">
        <v>316</v>
      </c>
      <c r="D580" s="3" t="s">
        <v>981</v>
      </c>
      <c r="E580" s="36">
        <f t="shared" ref="E580:E643" si="36">IF(Q580="","",IF(Q580&lt;=10,"FM",IF(Q580&lt;=30,1,IF(Q580&lt;=50,2,IF(Q580&lt;=100,3,IF(Q580&lt;=200,4,IF(Q580&gt;=300,"IT","")))))))</f>
        <v>3</v>
      </c>
      <c r="F580" s="35" t="str">
        <f t="shared" si="35"/>
        <v>FM</v>
      </c>
      <c r="G580" s="4" t="str">
        <f t="shared" ref="G580:G643" si="37">IF(R580="Z","GPP","")</f>
        <v/>
      </c>
      <c r="H580" s="4" t="s">
        <v>1237</v>
      </c>
      <c r="I580" s="62">
        <f>IFERROR(IF(AND(P580&gt;Q580,P580=200),3,IF(OR(P580&gt;=300,Q580&gt;=300),"IT",_xlfn.XLOOKUP(MAX(P580:Q580),codetabel!$A:$A,codetabel!E:E))),"")</f>
        <v>3</v>
      </c>
      <c r="J580" s="33"/>
      <c r="K580" s="41" t="str">
        <f t="shared" ref="K580:K643" si="38">IF(F580="","",IF(AND(F580="FM",OR(E580="FM",E580=1)),"JA"," "))</f>
        <v xml:space="preserve"> </v>
      </c>
      <c r="L580" s="41"/>
      <c r="M580" s="36">
        <v>3</v>
      </c>
      <c r="N580" s="4" t="s">
        <v>553</v>
      </c>
      <c r="P580" s="52">
        <v>0</v>
      </c>
      <c r="Q580" s="53">
        <v>100</v>
      </c>
      <c r="R580" s="4"/>
      <c r="S580" s="4" t="s">
        <v>1237</v>
      </c>
    </row>
    <row r="581" spans="1:19" x14ac:dyDescent="0.25">
      <c r="A581" s="2" t="s">
        <v>1146</v>
      </c>
      <c r="B581" s="7" t="s">
        <v>151</v>
      </c>
      <c r="C581" s="6" t="s">
        <v>318</v>
      </c>
      <c r="D581" s="3" t="s">
        <v>982</v>
      </c>
      <c r="E581" s="36" t="str">
        <f t="shared" si="36"/>
        <v>IT</v>
      </c>
      <c r="F581" s="35">
        <f t="shared" ref="F581:F644" si="39">IF(P581="","",IF(P581&lt;=10,"FM",IF(P581&lt;=30,1,IF(P581&lt;=50,2,IF(P581&lt;=100,3,IF(P581&lt;=200,3,IF(P581&gt;=300,"IT","")))))))</f>
        <v>1</v>
      </c>
      <c r="G581" s="4" t="str">
        <f t="shared" si="37"/>
        <v/>
      </c>
      <c r="H581" s="4" t="s">
        <v>1237</v>
      </c>
      <c r="I581" s="62" t="str">
        <f>IFERROR(IF(AND(P581&gt;Q581,P581=200),3,IF(OR(P581&gt;=300,Q581&gt;=300),"IT",_xlfn.XLOOKUP(MAX(P581:Q581),codetabel!$A:$A,codetabel!E:E))),"")</f>
        <v>IT</v>
      </c>
      <c r="J581" s="33"/>
      <c r="K581" s="41" t="str">
        <f t="shared" si="38"/>
        <v xml:space="preserve"> </v>
      </c>
      <c r="L581" s="41"/>
      <c r="M581" s="36">
        <v>3</v>
      </c>
      <c r="N581" s="4" t="s">
        <v>312</v>
      </c>
      <c r="P581" s="52">
        <v>30</v>
      </c>
      <c r="Q581" s="53">
        <v>300</v>
      </c>
      <c r="R581" s="4"/>
      <c r="S581" s="4" t="s">
        <v>1237</v>
      </c>
    </row>
    <row r="582" spans="1:19" x14ac:dyDescent="0.25">
      <c r="A582" s="2" t="s">
        <v>1147</v>
      </c>
      <c r="B582" s="7" t="s">
        <v>152</v>
      </c>
      <c r="C582" s="5"/>
      <c r="D582" s="3" t="s">
        <v>983</v>
      </c>
      <c r="E582" s="36">
        <f t="shared" si="36"/>
        <v>3</v>
      </c>
      <c r="F582" s="35" t="str">
        <f t="shared" si="39"/>
        <v>FM</v>
      </c>
      <c r="G582" s="4" t="str">
        <f t="shared" si="37"/>
        <v/>
      </c>
      <c r="H582" s="4"/>
      <c r="I582" s="62">
        <f>IFERROR(IF(AND(P582&gt;Q582,P582=200),3,IF(OR(P582&gt;=300,Q582&gt;=300),"IT",_xlfn.XLOOKUP(MAX(P582:Q582),codetabel!$A:$A,codetabel!E:E))),"")</f>
        <v>3</v>
      </c>
      <c r="J582" s="33"/>
      <c r="K582" s="41" t="str">
        <f t="shared" si="38"/>
        <v xml:space="preserve"> </v>
      </c>
      <c r="L582" s="41"/>
      <c r="M582" s="36">
        <v>2</v>
      </c>
      <c r="N582" s="4" t="s">
        <v>553</v>
      </c>
      <c r="P582" s="52">
        <v>0</v>
      </c>
      <c r="Q582" s="53">
        <v>100</v>
      </c>
      <c r="R582" s="4"/>
      <c r="S582" s="4"/>
    </row>
    <row r="583" spans="1:19" x14ac:dyDescent="0.25">
      <c r="A583" s="2" t="s">
        <v>1148</v>
      </c>
      <c r="B583" s="7" t="s">
        <v>152</v>
      </c>
      <c r="C583" s="5"/>
      <c r="D583" s="3" t="s">
        <v>1238</v>
      </c>
      <c r="E583" s="36">
        <f t="shared" si="36"/>
        <v>1</v>
      </c>
      <c r="F583" s="35" t="str">
        <f t="shared" si="39"/>
        <v>FM</v>
      </c>
      <c r="G583" s="4" t="str">
        <f t="shared" si="37"/>
        <v/>
      </c>
      <c r="H583" s="4"/>
      <c r="I583" s="62">
        <f>IFERROR(IF(AND(P583&gt;Q583,P583=200),3,IF(OR(P583&gt;=300,Q583&gt;=300),"IT",_xlfn.XLOOKUP(MAX(P583:Q583),codetabel!$A:$A,codetabel!E:E))),"")</f>
        <v>1</v>
      </c>
      <c r="J583" s="33"/>
      <c r="K583" s="41" t="str">
        <f t="shared" si="38"/>
        <v>JA</v>
      </c>
      <c r="L583" s="41"/>
      <c r="M583" s="36">
        <v>2</v>
      </c>
      <c r="N583" s="4" t="s">
        <v>553</v>
      </c>
      <c r="P583" s="52">
        <v>0</v>
      </c>
      <c r="Q583" s="53">
        <v>30</v>
      </c>
      <c r="R583" s="4"/>
      <c r="S583" s="4"/>
    </row>
    <row r="584" spans="1:19" x14ac:dyDescent="0.25">
      <c r="A584" s="2" t="s">
        <v>1149</v>
      </c>
      <c r="B584" s="7" t="s">
        <v>152</v>
      </c>
      <c r="C584" s="5"/>
      <c r="D584" s="3" t="s">
        <v>984</v>
      </c>
      <c r="E584" s="36">
        <f t="shared" si="36"/>
        <v>3</v>
      </c>
      <c r="F584" s="35" t="str">
        <f t="shared" si="39"/>
        <v>FM</v>
      </c>
      <c r="G584" s="4" t="str">
        <f t="shared" si="37"/>
        <v/>
      </c>
      <c r="H584" s="4"/>
      <c r="I584" s="62">
        <f>IFERROR(IF(AND(P584&gt;Q584,P584=200),3,IF(OR(P584&gt;=300,Q584&gt;=300),"IT",_xlfn.XLOOKUP(MAX(P584:Q584),codetabel!$A:$A,codetabel!E:E))),"")</f>
        <v>3</v>
      </c>
      <c r="J584" s="33"/>
      <c r="K584" s="41" t="str">
        <f t="shared" si="38"/>
        <v xml:space="preserve"> </v>
      </c>
      <c r="L584" s="41"/>
      <c r="M584" s="36">
        <v>2</v>
      </c>
      <c r="N584" s="4" t="s">
        <v>312</v>
      </c>
      <c r="P584" s="52">
        <v>10</v>
      </c>
      <c r="Q584" s="53">
        <v>100</v>
      </c>
      <c r="R584" s="4"/>
      <c r="S584" s="4"/>
    </row>
    <row r="585" spans="1:19" x14ac:dyDescent="0.25">
      <c r="A585" s="2" t="s">
        <v>1150</v>
      </c>
      <c r="B585" s="7" t="s">
        <v>153</v>
      </c>
      <c r="C585" s="6" t="s">
        <v>314</v>
      </c>
      <c r="D585" s="3" t="s">
        <v>1325</v>
      </c>
      <c r="E585" s="36">
        <f t="shared" si="36"/>
        <v>3</v>
      </c>
      <c r="F585" s="35" t="str">
        <f t="shared" si="39"/>
        <v>FM</v>
      </c>
      <c r="G585" s="4" t="str">
        <f t="shared" si="37"/>
        <v/>
      </c>
      <c r="H585" s="4"/>
      <c r="I585" s="62">
        <f>IFERROR(IF(AND(P585&gt;Q585,P585=200),3,IF(OR(P585&gt;=300,Q585&gt;=300),"IT",_xlfn.XLOOKUP(MAX(P585:Q585),codetabel!$A:$A,codetabel!E:E))),"")</f>
        <v>3</v>
      </c>
      <c r="J585" s="33"/>
      <c r="K585" s="41" t="str">
        <f t="shared" si="38"/>
        <v xml:space="preserve"> </v>
      </c>
      <c r="L585" s="41"/>
      <c r="M585" s="36">
        <v>3</v>
      </c>
      <c r="N585" s="4" t="s">
        <v>312</v>
      </c>
      <c r="P585" s="52">
        <v>0</v>
      </c>
      <c r="Q585" s="53">
        <v>100</v>
      </c>
      <c r="R585" s="4"/>
      <c r="S585" s="4"/>
    </row>
    <row r="586" spans="1:19" x14ac:dyDescent="0.25">
      <c r="A586" s="2" t="s">
        <v>1150</v>
      </c>
      <c r="B586" s="7" t="s">
        <v>153</v>
      </c>
      <c r="C586" s="6" t="s">
        <v>316</v>
      </c>
      <c r="D586" s="3" t="s">
        <v>1326</v>
      </c>
      <c r="E586" s="36">
        <f t="shared" si="36"/>
        <v>2</v>
      </c>
      <c r="F586" s="35" t="str">
        <f t="shared" si="39"/>
        <v>FM</v>
      </c>
      <c r="G586" s="4" t="str">
        <f t="shared" si="37"/>
        <v/>
      </c>
      <c r="H586" s="4"/>
      <c r="I586" s="62">
        <f>IFERROR(IF(AND(P586&gt;Q586,P586=200),3,IF(OR(P586&gt;=300,Q586&gt;=300),"IT",_xlfn.XLOOKUP(MAX(P586:Q586),codetabel!$A:$A,codetabel!E:E))),"")</f>
        <v>2</v>
      </c>
      <c r="J586" s="33"/>
      <c r="K586" s="41" t="str">
        <f t="shared" si="38"/>
        <v xml:space="preserve"> </v>
      </c>
      <c r="L586" s="41"/>
      <c r="M586" s="36">
        <v>2</v>
      </c>
      <c r="N586" s="4" t="s">
        <v>312</v>
      </c>
      <c r="P586" s="52">
        <v>0</v>
      </c>
      <c r="Q586" s="53">
        <v>50</v>
      </c>
      <c r="R586" s="4"/>
      <c r="S586" s="4"/>
    </row>
    <row r="587" spans="1:19" x14ac:dyDescent="0.25">
      <c r="A587" s="2" t="s">
        <v>1151</v>
      </c>
      <c r="B587" s="7" t="s">
        <v>154</v>
      </c>
      <c r="C587" s="5"/>
      <c r="D587" s="3" t="s">
        <v>985</v>
      </c>
      <c r="E587" s="36">
        <f t="shared" si="36"/>
        <v>1</v>
      </c>
      <c r="F587" s="35" t="str">
        <f t="shared" si="39"/>
        <v>FM</v>
      </c>
      <c r="G587" s="4" t="str">
        <f t="shared" si="37"/>
        <v/>
      </c>
      <c r="H587" s="4"/>
      <c r="I587" s="62">
        <f>IFERROR(IF(AND(P587&gt;Q587,P587=200),3,IF(OR(P587&gt;=300,Q587&gt;=300),"IT",_xlfn.XLOOKUP(MAX(P587:Q587),codetabel!$A:$A,codetabel!E:E))),"")</f>
        <v>1</v>
      </c>
      <c r="J587" s="33"/>
      <c r="K587" s="41" t="str">
        <f t="shared" si="38"/>
        <v>JA</v>
      </c>
      <c r="L587" s="41"/>
      <c r="M587" s="36">
        <v>1</v>
      </c>
      <c r="N587" s="4" t="s">
        <v>553</v>
      </c>
      <c r="P587" s="52">
        <v>0</v>
      </c>
      <c r="Q587" s="53">
        <v>30</v>
      </c>
      <c r="R587" s="4"/>
      <c r="S587" s="4"/>
    </row>
    <row r="588" spans="1:19" x14ac:dyDescent="0.25">
      <c r="A588" s="2" t="s">
        <v>1152</v>
      </c>
      <c r="B588" s="7" t="s">
        <v>155</v>
      </c>
      <c r="C588" s="6" t="s">
        <v>308</v>
      </c>
      <c r="D588" s="3" t="s">
        <v>1225</v>
      </c>
      <c r="E588" s="36" t="str">
        <f t="shared" si="36"/>
        <v/>
      </c>
      <c r="F588" s="35" t="str">
        <f t="shared" si="39"/>
        <v/>
      </c>
      <c r="G588" s="4" t="str">
        <f t="shared" si="37"/>
        <v/>
      </c>
      <c r="H588" s="4"/>
      <c r="I588" s="62" t="str">
        <f>IFERROR(IF(AND(P588&gt;Q588,P588=200),3,IF(OR(P588&gt;=300,Q588&gt;=300),"IT",_xlfn.XLOOKUP(MAX(P588:Q588),codetabel!$A:$A,codetabel!E:E))),"")</f>
        <v/>
      </c>
      <c r="J588" s="33"/>
      <c r="K588" s="41" t="str">
        <f t="shared" si="38"/>
        <v/>
      </c>
      <c r="L588" s="41"/>
      <c r="M588" s="36"/>
      <c r="N588" s="4"/>
      <c r="P588" s="52"/>
      <c r="Q588" s="53"/>
      <c r="R588" s="4"/>
      <c r="S588" s="4"/>
    </row>
    <row r="589" spans="1:19" x14ac:dyDescent="0.25">
      <c r="A589" s="2" t="s">
        <v>1152</v>
      </c>
      <c r="B589" s="7" t="s">
        <v>155</v>
      </c>
      <c r="C589" s="6" t="s">
        <v>308</v>
      </c>
      <c r="D589" s="3" t="s">
        <v>986</v>
      </c>
      <c r="E589" s="36" t="str">
        <f t="shared" si="36"/>
        <v/>
      </c>
      <c r="F589" s="35" t="str">
        <f t="shared" si="39"/>
        <v/>
      </c>
      <c r="G589" s="4" t="str">
        <f t="shared" si="37"/>
        <v/>
      </c>
      <c r="H589" s="4"/>
      <c r="I589" s="62" t="str">
        <f>IFERROR(IF(AND(P589&gt;Q589,P589=200),3,IF(OR(P589&gt;=300,Q589&gt;=300),"IT",_xlfn.XLOOKUP(MAX(P589:Q589),codetabel!$A:$A,codetabel!E:E))),"")</f>
        <v/>
      </c>
      <c r="J589" s="33"/>
      <c r="K589" s="41" t="str">
        <f t="shared" si="38"/>
        <v/>
      </c>
      <c r="L589" s="41"/>
      <c r="M589" s="36"/>
      <c r="N589" s="4"/>
      <c r="P589" s="52"/>
      <c r="Q589" s="53"/>
      <c r="R589" s="4"/>
      <c r="S589" s="4"/>
    </row>
    <row r="590" spans="1:19" x14ac:dyDescent="0.25">
      <c r="A590" s="2" t="s">
        <v>1152</v>
      </c>
      <c r="B590" s="7" t="s">
        <v>155</v>
      </c>
      <c r="C590" s="6" t="s">
        <v>561</v>
      </c>
      <c r="D590" s="3" t="s">
        <v>987</v>
      </c>
      <c r="E590" s="36" t="str">
        <f t="shared" si="36"/>
        <v>FM</v>
      </c>
      <c r="F590" s="35" t="str">
        <f t="shared" si="39"/>
        <v>FM</v>
      </c>
      <c r="G590" s="4" t="str">
        <f t="shared" si="37"/>
        <v/>
      </c>
      <c r="H590" s="4"/>
      <c r="I590" s="62" t="str">
        <f>IFERROR(IF(AND(P590&gt;Q590,P590=200),3,IF(OR(P590&gt;=300,Q590&gt;=300),"IT",_xlfn.XLOOKUP(MAX(P590:Q590),codetabel!$A:$A,codetabel!E:E))),"")</f>
        <v>FM</v>
      </c>
      <c r="J590" s="33"/>
      <c r="K590" s="41" t="str">
        <f t="shared" si="38"/>
        <v>JA</v>
      </c>
      <c r="L590" s="41"/>
      <c r="M590" s="36">
        <v>2</v>
      </c>
      <c r="N590" s="4" t="s">
        <v>553</v>
      </c>
      <c r="P590" s="52">
        <v>0</v>
      </c>
      <c r="Q590" s="53">
        <v>10</v>
      </c>
      <c r="R590" s="4"/>
      <c r="S590" s="4"/>
    </row>
    <row r="591" spans="1:19" x14ac:dyDescent="0.25">
      <c r="A591" s="2" t="s">
        <v>1153</v>
      </c>
      <c r="B591" s="7" t="s">
        <v>963</v>
      </c>
      <c r="C591" s="6" t="s">
        <v>308</v>
      </c>
      <c r="D591" s="3" t="s">
        <v>1225</v>
      </c>
      <c r="E591" s="36" t="str">
        <f t="shared" si="36"/>
        <v/>
      </c>
      <c r="F591" s="35" t="str">
        <f t="shared" si="39"/>
        <v/>
      </c>
      <c r="G591" s="4" t="str">
        <f t="shared" si="37"/>
        <v/>
      </c>
      <c r="H591" s="4"/>
      <c r="I591" s="62" t="str">
        <f>IFERROR(IF(AND(P591&gt;Q591,P591=200),3,IF(OR(P591&gt;=300,Q591&gt;=300),"IT",_xlfn.XLOOKUP(MAX(P591:Q591),codetabel!$A:$A,codetabel!E:E))),"")</f>
        <v/>
      </c>
      <c r="J591" s="33"/>
      <c r="K591" s="41" t="str">
        <f t="shared" si="38"/>
        <v/>
      </c>
      <c r="L591" s="41"/>
      <c r="M591" s="36"/>
      <c r="N591" s="4"/>
      <c r="P591" s="52"/>
      <c r="Q591" s="53"/>
      <c r="R591" s="4"/>
      <c r="S591" s="4"/>
    </row>
    <row r="592" spans="1:19" x14ac:dyDescent="0.25">
      <c r="A592" s="2" t="s">
        <v>1153</v>
      </c>
      <c r="B592" s="7" t="s">
        <v>963</v>
      </c>
      <c r="C592" s="6" t="s">
        <v>308</v>
      </c>
      <c r="D592" s="3" t="s">
        <v>988</v>
      </c>
      <c r="E592" s="36" t="str">
        <f t="shared" si="36"/>
        <v/>
      </c>
      <c r="F592" s="35" t="str">
        <f t="shared" si="39"/>
        <v/>
      </c>
      <c r="G592" s="4" t="str">
        <f t="shared" si="37"/>
        <v/>
      </c>
      <c r="H592" s="4"/>
      <c r="I592" s="62" t="str">
        <f>IFERROR(IF(AND(P592&gt;Q592,P592=200),3,IF(OR(P592&gt;=300,Q592&gt;=300),"IT",_xlfn.XLOOKUP(MAX(P592:Q592),codetabel!$A:$A,codetabel!E:E))),"")</f>
        <v/>
      </c>
      <c r="J592" s="33"/>
      <c r="K592" s="41" t="str">
        <f t="shared" si="38"/>
        <v/>
      </c>
      <c r="L592" s="41"/>
      <c r="M592" s="36"/>
      <c r="N592" s="4"/>
      <c r="P592" s="52"/>
      <c r="Q592" s="53"/>
      <c r="R592" s="4"/>
      <c r="S592" s="4"/>
    </row>
    <row r="593" spans="1:19" x14ac:dyDescent="0.25">
      <c r="A593" s="2" t="s">
        <v>1154</v>
      </c>
      <c r="B593" s="7" t="s">
        <v>156</v>
      </c>
      <c r="C593" s="6" t="s">
        <v>314</v>
      </c>
      <c r="D593" s="3" t="s">
        <v>989</v>
      </c>
      <c r="E593" s="36" t="str">
        <f t="shared" si="36"/>
        <v/>
      </c>
      <c r="F593" s="35" t="str">
        <f t="shared" si="39"/>
        <v/>
      </c>
      <c r="G593" s="4" t="str">
        <f t="shared" si="37"/>
        <v/>
      </c>
      <c r="H593" s="4"/>
      <c r="I593" s="62" t="str">
        <f>IFERROR(IF(AND(P593&gt;Q593,P593=200),3,IF(OR(P593&gt;=300,Q593&gt;=300),"IT",_xlfn.XLOOKUP(MAX(P593:Q593),codetabel!$A:$A,codetabel!E:E))),"")</f>
        <v/>
      </c>
      <c r="J593" s="33"/>
      <c r="K593" s="41" t="str">
        <f t="shared" si="38"/>
        <v/>
      </c>
      <c r="L593" s="41"/>
      <c r="M593" s="36"/>
      <c r="N593" s="4"/>
      <c r="P593" s="52"/>
      <c r="Q593" s="53"/>
      <c r="R593" s="4"/>
      <c r="S593" s="4"/>
    </row>
    <row r="594" spans="1:19" x14ac:dyDescent="0.25">
      <c r="A594" s="2" t="s">
        <v>1154</v>
      </c>
      <c r="B594" s="7" t="s">
        <v>156</v>
      </c>
      <c r="C594" s="6" t="s">
        <v>316</v>
      </c>
      <c r="D594" s="3" t="s">
        <v>990</v>
      </c>
      <c r="E594" s="36" t="str">
        <f t="shared" si="36"/>
        <v>IT</v>
      </c>
      <c r="F594" s="35" t="str">
        <f t="shared" si="39"/>
        <v>FM</v>
      </c>
      <c r="G594" s="4" t="str">
        <f t="shared" si="37"/>
        <v/>
      </c>
      <c r="H594" s="4" t="s">
        <v>1237</v>
      </c>
      <c r="I594" s="62" t="str">
        <f>IFERROR(IF(AND(P594&gt;Q594,P594=200),3,IF(OR(P594&gt;=300,Q594&gt;=300),"IT",_xlfn.XLOOKUP(MAX(P594:Q594),codetabel!$A:$A,codetabel!E:E))),"")</f>
        <v>IT</v>
      </c>
      <c r="J594" s="33"/>
      <c r="K594" s="41" t="str">
        <f t="shared" si="38"/>
        <v xml:space="preserve"> </v>
      </c>
      <c r="L594" s="41"/>
      <c r="M594" s="36">
        <v>3</v>
      </c>
      <c r="N594" s="4" t="s">
        <v>312</v>
      </c>
      <c r="P594" s="52">
        <v>0</v>
      </c>
      <c r="Q594" s="53">
        <v>500</v>
      </c>
      <c r="R594" s="4"/>
      <c r="S594" s="4" t="s">
        <v>1237</v>
      </c>
    </row>
    <row r="595" spans="1:19" x14ac:dyDescent="0.25">
      <c r="A595" s="2" t="s">
        <v>1154</v>
      </c>
      <c r="B595" s="7" t="s">
        <v>156</v>
      </c>
      <c r="C595" s="6" t="s">
        <v>318</v>
      </c>
      <c r="D595" s="3" t="s">
        <v>991</v>
      </c>
      <c r="E595" s="36" t="str">
        <f t="shared" si="36"/>
        <v>IT</v>
      </c>
      <c r="F595" s="35" t="str">
        <f t="shared" si="39"/>
        <v>FM</v>
      </c>
      <c r="G595" s="4" t="str">
        <f t="shared" si="37"/>
        <v/>
      </c>
      <c r="H595" s="4" t="s">
        <v>1237</v>
      </c>
      <c r="I595" s="62" t="str">
        <f>IFERROR(IF(AND(P595&gt;Q595,P595=200),3,IF(OR(P595&gt;=300,Q595&gt;=300),"IT",_xlfn.XLOOKUP(MAX(P595:Q595),codetabel!$A:$A,codetabel!E:E))),"")</f>
        <v>IT</v>
      </c>
      <c r="J595" s="33"/>
      <c r="K595" s="41" t="str">
        <f t="shared" si="38"/>
        <v xml:space="preserve"> </v>
      </c>
      <c r="L595" s="41"/>
      <c r="M595" s="36">
        <v>3</v>
      </c>
      <c r="N595" s="4" t="s">
        <v>312</v>
      </c>
      <c r="P595" s="52">
        <v>0</v>
      </c>
      <c r="Q595" s="53">
        <v>300</v>
      </c>
      <c r="R595" s="4"/>
      <c r="S595" s="4" t="s">
        <v>1237</v>
      </c>
    </row>
    <row r="596" spans="1:19" x14ac:dyDescent="0.25">
      <c r="A596" s="2" t="s">
        <v>1154</v>
      </c>
      <c r="B596" s="7" t="s">
        <v>156</v>
      </c>
      <c r="C596" s="6" t="s">
        <v>320</v>
      </c>
      <c r="D596" s="3" t="s">
        <v>992</v>
      </c>
      <c r="E596" s="36" t="str">
        <f t="shared" si="36"/>
        <v>IT</v>
      </c>
      <c r="F596" s="35">
        <f t="shared" si="39"/>
        <v>2</v>
      </c>
      <c r="G596" s="4" t="str">
        <f t="shared" si="37"/>
        <v>GPP</v>
      </c>
      <c r="H596" s="4"/>
      <c r="I596" s="62" t="str">
        <f>IFERROR(IF(AND(P596&gt;Q596,P596=200),3,IF(OR(P596&gt;=300,Q596&gt;=300),"IT",_xlfn.XLOOKUP(MAX(P596:Q596),codetabel!$A:$A,codetabel!E:E))),"")</f>
        <v>IT</v>
      </c>
      <c r="J596" s="33"/>
      <c r="K596" s="41" t="str">
        <f t="shared" si="38"/>
        <v xml:space="preserve"> </v>
      </c>
      <c r="L596" s="41"/>
      <c r="M596" s="36">
        <v>3</v>
      </c>
      <c r="N596" s="4" t="s">
        <v>312</v>
      </c>
      <c r="P596" s="52">
        <v>50</v>
      </c>
      <c r="Q596" s="53">
        <v>1000</v>
      </c>
      <c r="R596" s="4" t="s">
        <v>303</v>
      </c>
      <c r="S596" s="4"/>
    </row>
    <row r="597" spans="1:19" x14ac:dyDescent="0.25">
      <c r="A597" s="2" t="s">
        <v>1154</v>
      </c>
      <c r="B597" s="7" t="s">
        <v>156</v>
      </c>
      <c r="C597" s="6" t="s">
        <v>322</v>
      </c>
      <c r="D597" s="3" t="s">
        <v>993</v>
      </c>
      <c r="E597" s="36" t="str">
        <f t="shared" si="36"/>
        <v>IT</v>
      </c>
      <c r="F597" s="35">
        <f t="shared" si="39"/>
        <v>3</v>
      </c>
      <c r="G597" s="4" t="str">
        <f t="shared" si="37"/>
        <v>GPP</v>
      </c>
      <c r="H597" s="4" t="s">
        <v>1237</v>
      </c>
      <c r="I597" s="62" t="str">
        <f>IFERROR(IF(AND(P597&gt;Q597,P597=200),3,IF(OR(P597&gt;=300,Q597&gt;=300),"IT",_xlfn.XLOOKUP(MAX(P597:Q597),codetabel!$A:$A,codetabel!E:E))),"")</f>
        <v>IT</v>
      </c>
      <c r="J597" s="33"/>
      <c r="K597" s="41" t="str">
        <f t="shared" si="38"/>
        <v xml:space="preserve"> </v>
      </c>
      <c r="L597" s="41"/>
      <c r="M597" s="36">
        <v>3</v>
      </c>
      <c r="N597" s="4" t="s">
        <v>312</v>
      </c>
      <c r="P597" s="52">
        <v>100</v>
      </c>
      <c r="Q597" s="53">
        <v>500</v>
      </c>
      <c r="R597" s="4" t="s">
        <v>303</v>
      </c>
      <c r="S597" s="4" t="s">
        <v>1237</v>
      </c>
    </row>
    <row r="598" spans="1:19" x14ac:dyDescent="0.25">
      <c r="A598" s="2" t="s">
        <v>1154</v>
      </c>
      <c r="B598" s="7" t="s">
        <v>156</v>
      </c>
      <c r="C598" s="6" t="s">
        <v>324</v>
      </c>
      <c r="D598" s="3" t="s">
        <v>994</v>
      </c>
      <c r="E598" s="36" t="str">
        <f t="shared" si="36"/>
        <v>IT</v>
      </c>
      <c r="F598" s="35">
        <f t="shared" si="39"/>
        <v>2</v>
      </c>
      <c r="G598" s="4" t="str">
        <f t="shared" si="37"/>
        <v>GPP</v>
      </c>
      <c r="H598" s="4"/>
      <c r="I598" s="62" t="str">
        <f>IFERROR(IF(AND(P598&gt;Q598,P598=200),3,IF(OR(P598&gt;=300,Q598&gt;=300),"IT",_xlfn.XLOOKUP(MAX(P598:Q598),codetabel!$A:$A,codetabel!E:E))),"")</f>
        <v>IT</v>
      </c>
      <c r="J598" s="33"/>
      <c r="K598" s="41" t="str">
        <f t="shared" si="38"/>
        <v xml:space="preserve"> </v>
      </c>
      <c r="L598" s="41"/>
      <c r="M598" s="36">
        <v>3</v>
      </c>
      <c r="N598" s="4" t="s">
        <v>312</v>
      </c>
      <c r="P598" s="52">
        <v>50</v>
      </c>
      <c r="Q598" s="53">
        <v>700</v>
      </c>
      <c r="R598" s="4" t="s">
        <v>303</v>
      </c>
      <c r="S598" s="4"/>
    </row>
    <row r="599" spans="1:19" x14ac:dyDescent="0.25">
      <c r="A599" s="2" t="s">
        <v>1154</v>
      </c>
      <c r="B599" s="7" t="s">
        <v>156</v>
      </c>
      <c r="C599" s="6" t="s">
        <v>326</v>
      </c>
      <c r="D599" s="3" t="s">
        <v>995</v>
      </c>
      <c r="E599" s="36">
        <f t="shared" si="36"/>
        <v>3</v>
      </c>
      <c r="F599" s="35" t="str">
        <f t="shared" si="39"/>
        <v>IT</v>
      </c>
      <c r="G599" s="4" t="str">
        <f t="shared" si="37"/>
        <v/>
      </c>
      <c r="H599" s="4" t="s">
        <v>1237</v>
      </c>
      <c r="I599" s="62" t="str">
        <f>IFERROR(IF(AND(P599&gt;Q599,P599=200),3,IF(OR(P599&gt;=300,Q599&gt;=300),"IT",_xlfn.XLOOKUP(MAX(P599:Q599),codetabel!$A:$A,codetabel!E:E))),"")</f>
        <v>IT</v>
      </c>
      <c r="J599" s="33"/>
      <c r="K599" s="41" t="str">
        <f t="shared" si="38"/>
        <v xml:space="preserve"> </v>
      </c>
      <c r="L599" s="41"/>
      <c r="M599" s="36">
        <v>2</v>
      </c>
      <c r="N599" s="4" t="s">
        <v>312</v>
      </c>
      <c r="P599" s="52">
        <v>300</v>
      </c>
      <c r="Q599" s="53">
        <v>100</v>
      </c>
      <c r="R599" s="4"/>
      <c r="S599" s="4" t="s">
        <v>1237</v>
      </c>
    </row>
    <row r="600" spans="1:19" x14ac:dyDescent="0.25">
      <c r="A600" s="2" t="s">
        <v>1154</v>
      </c>
      <c r="B600" s="7" t="s">
        <v>156</v>
      </c>
      <c r="C600" s="6" t="s">
        <v>328</v>
      </c>
      <c r="D600" s="3" t="s">
        <v>996</v>
      </c>
      <c r="E600" s="36">
        <f t="shared" si="36"/>
        <v>3</v>
      </c>
      <c r="F600" s="35" t="str">
        <f t="shared" si="39"/>
        <v>IT</v>
      </c>
      <c r="G600" s="4" t="str">
        <f t="shared" si="37"/>
        <v/>
      </c>
      <c r="H600" s="4" t="s">
        <v>1237</v>
      </c>
      <c r="I600" s="62" t="str">
        <f>IFERROR(IF(AND(P600&gt;Q600,P600=200),3,IF(OR(P600&gt;=300,Q600&gt;=300),"IT",_xlfn.XLOOKUP(MAX(P600:Q600),codetabel!$A:$A,codetabel!E:E))),"")</f>
        <v>IT</v>
      </c>
      <c r="J600" s="33"/>
      <c r="K600" s="41" t="str">
        <f t="shared" si="38"/>
        <v xml:space="preserve"> </v>
      </c>
      <c r="L600" s="41"/>
      <c r="M600" s="36">
        <v>1</v>
      </c>
      <c r="N600" s="4" t="s">
        <v>312</v>
      </c>
      <c r="P600" s="52">
        <v>300</v>
      </c>
      <c r="Q600" s="53">
        <v>100</v>
      </c>
      <c r="R600" s="4"/>
      <c r="S600" s="4" t="s">
        <v>1237</v>
      </c>
    </row>
    <row r="601" spans="1:19" x14ac:dyDescent="0.25">
      <c r="A601" s="2" t="s">
        <v>1155</v>
      </c>
      <c r="B601" s="7" t="s">
        <v>157</v>
      </c>
      <c r="C601" s="6" t="s">
        <v>314</v>
      </c>
      <c r="D601" s="3" t="s">
        <v>997</v>
      </c>
      <c r="E601" s="36" t="str">
        <f t="shared" si="36"/>
        <v/>
      </c>
      <c r="F601" s="35" t="str">
        <f t="shared" si="39"/>
        <v/>
      </c>
      <c r="G601" s="4" t="str">
        <f t="shared" si="37"/>
        <v/>
      </c>
      <c r="H601" s="4"/>
      <c r="I601" s="62" t="str">
        <f>IFERROR(IF(AND(P601&gt;Q601,P601=200),3,IF(OR(P601&gt;=300,Q601&gt;=300),"IT",_xlfn.XLOOKUP(MAX(P601:Q601),codetabel!$A:$A,codetabel!E:E))),"")</f>
        <v/>
      </c>
      <c r="J601" s="33"/>
      <c r="K601" s="41" t="str">
        <f t="shared" si="38"/>
        <v/>
      </c>
      <c r="L601" s="41"/>
      <c r="M601" s="36"/>
      <c r="N601" s="4"/>
      <c r="P601" s="52"/>
      <c r="Q601" s="53"/>
      <c r="R601" s="4"/>
      <c r="S601" s="4"/>
    </row>
    <row r="602" spans="1:19" x14ac:dyDescent="0.25">
      <c r="A602" s="2" t="s">
        <v>1155</v>
      </c>
      <c r="B602" s="7" t="s">
        <v>157</v>
      </c>
      <c r="C602" s="6" t="s">
        <v>316</v>
      </c>
      <c r="D602" s="3" t="s">
        <v>990</v>
      </c>
      <c r="E602" s="36" t="str">
        <f t="shared" si="36"/>
        <v>IT</v>
      </c>
      <c r="F602" s="35" t="str">
        <f t="shared" si="39"/>
        <v>FM</v>
      </c>
      <c r="G602" s="4" t="str">
        <f t="shared" si="37"/>
        <v/>
      </c>
      <c r="H602" s="4" t="s">
        <v>1237</v>
      </c>
      <c r="I602" s="62" t="str">
        <f>IFERROR(IF(AND(P602&gt;Q602,P602=200),3,IF(OR(P602&gt;=300,Q602&gt;=300),"IT",_xlfn.XLOOKUP(MAX(P602:Q602),codetabel!$A:$A,codetabel!E:E))),"")</f>
        <v>IT</v>
      </c>
      <c r="J602" s="33"/>
      <c r="K602" s="41" t="str">
        <f t="shared" si="38"/>
        <v xml:space="preserve"> </v>
      </c>
      <c r="L602" s="41"/>
      <c r="M602" s="36">
        <v>2</v>
      </c>
      <c r="N602" s="4" t="s">
        <v>312</v>
      </c>
      <c r="P602" s="52">
        <v>0</v>
      </c>
      <c r="Q602" s="53">
        <v>300</v>
      </c>
      <c r="R602" s="4"/>
      <c r="S602" s="4" t="s">
        <v>1237</v>
      </c>
    </row>
    <row r="603" spans="1:19" x14ac:dyDescent="0.25">
      <c r="A603" s="2" t="s">
        <v>1155</v>
      </c>
      <c r="B603" s="7" t="s">
        <v>157</v>
      </c>
      <c r="C603" s="6" t="s">
        <v>371</v>
      </c>
      <c r="D603" s="3" t="s">
        <v>996</v>
      </c>
      <c r="E603" s="36">
        <f t="shared" si="36"/>
        <v>3</v>
      </c>
      <c r="F603" s="35" t="str">
        <f t="shared" si="39"/>
        <v>IT</v>
      </c>
      <c r="G603" s="4" t="str">
        <f t="shared" si="37"/>
        <v/>
      </c>
      <c r="H603" s="4" t="s">
        <v>1237</v>
      </c>
      <c r="I603" s="62" t="str">
        <f>IFERROR(IF(AND(P603&gt;Q603,P603=200),3,IF(OR(P603&gt;=300,Q603&gt;=300),"IT",_xlfn.XLOOKUP(MAX(P603:Q603),codetabel!$A:$A,codetabel!E:E))),"")</f>
        <v>IT</v>
      </c>
      <c r="J603" s="33"/>
      <c r="K603" s="41" t="str">
        <f t="shared" si="38"/>
        <v xml:space="preserve"> </v>
      </c>
      <c r="L603" s="41"/>
      <c r="M603" s="36">
        <v>1</v>
      </c>
      <c r="N603" s="4" t="s">
        <v>312</v>
      </c>
      <c r="P603" s="52">
        <v>300</v>
      </c>
      <c r="Q603" s="53">
        <v>100</v>
      </c>
      <c r="R603" s="4"/>
      <c r="S603" s="4" t="s">
        <v>1237</v>
      </c>
    </row>
    <row r="604" spans="1:19" x14ac:dyDescent="0.25">
      <c r="A604" s="2" t="s">
        <v>1155</v>
      </c>
      <c r="B604" s="7" t="s">
        <v>157</v>
      </c>
      <c r="C604" s="6" t="s">
        <v>318</v>
      </c>
      <c r="D604" s="3" t="s">
        <v>991</v>
      </c>
      <c r="E604" s="36">
        <f t="shared" si="36"/>
        <v>3</v>
      </c>
      <c r="F604" s="35" t="str">
        <f t="shared" si="39"/>
        <v>FM</v>
      </c>
      <c r="G604" s="4" t="str">
        <f t="shared" si="37"/>
        <v/>
      </c>
      <c r="H604" s="4" t="s">
        <v>1237</v>
      </c>
      <c r="I604" s="62">
        <f>IFERROR(IF(AND(P604&gt;Q604,P604=200),3,IF(OR(P604&gt;=300,Q604&gt;=300),"IT",_xlfn.XLOOKUP(MAX(P604:Q604),codetabel!$A:$A,codetabel!E:E))),"")</f>
        <v>3</v>
      </c>
      <c r="J604" s="33"/>
      <c r="K604" s="41" t="str">
        <f t="shared" si="38"/>
        <v xml:space="preserve"> </v>
      </c>
      <c r="L604" s="41"/>
      <c r="M604" s="36">
        <v>2</v>
      </c>
      <c r="N604" s="4" t="s">
        <v>312</v>
      </c>
      <c r="P604" s="52">
        <v>0</v>
      </c>
      <c r="Q604" s="53">
        <v>100</v>
      </c>
      <c r="R604" s="4"/>
      <c r="S604" s="4" t="s">
        <v>1237</v>
      </c>
    </row>
    <row r="605" spans="1:19" x14ac:dyDescent="0.25">
      <c r="A605" s="2" t="s">
        <v>1155</v>
      </c>
      <c r="B605" s="7" t="s">
        <v>157</v>
      </c>
      <c r="C605" s="6" t="s">
        <v>320</v>
      </c>
      <c r="D605" s="3" t="s">
        <v>1328</v>
      </c>
      <c r="E605" s="36" t="str">
        <f t="shared" si="36"/>
        <v>IT</v>
      </c>
      <c r="F605" s="35">
        <f t="shared" si="39"/>
        <v>1</v>
      </c>
      <c r="G605" s="4" t="str">
        <f t="shared" si="37"/>
        <v/>
      </c>
      <c r="H605" s="4"/>
      <c r="I605" s="62" t="str">
        <f>IFERROR(IF(AND(P605&gt;Q605,P605=200),3,IF(OR(P605&gt;=300,Q605&gt;=300),"IT",_xlfn.XLOOKUP(MAX(P605:Q605),codetabel!$A:$A,codetabel!E:E))),"")</f>
        <v>IT</v>
      </c>
      <c r="J605" s="33"/>
      <c r="K605" s="41" t="str">
        <f t="shared" si="38"/>
        <v xml:space="preserve"> </v>
      </c>
      <c r="L605" s="41"/>
      <c r="M605" s="36">
        <v>2</v>
      </c>
      <c r="N605" s="4" t="s">
        <v>312</v>
      </c>
      <c r="P605" s="52">
        <v>30</v>
      </c>
      <c r="Q605" s="53">
        <v>300</v>
      </c>
      <c r="R605" s="4"/>
      <c r="S605" s="4"/>
    </row>
    <row r="606" spans="1:19" x14ac:dyDescent="0.25">
      <c r="A606" s="2" t="s">
        <v>1155</v>
      </c>
      <c r="B606" s="7" t="s">
        <v>157</v>
      </c>
      <c r="C606" s="6" t="s">
        <v>322</v>
      </c>
      <c r="D606" s="3" t="s">
        <v>1327</v>
      </c>
      <c r="E606" s="36" t="str">
        <f t="shared" si="36"/>
        <v>IT</v>
      </c>
      <c r="F606" s="35">
        <f t="shared" si="39"/>
        <v>2</v>
      </c>
      <c r="G606" s="4" t="str">
        <f t="shared" si="37"/>
        <v>GPP</v>
      </c>
      <c r="H606" s="4"/>
      <c r="I606" s="62" t="str">
        <f>IFERROR(IF(AND(P606&gt;Q606,P606=200),3,IF(OR(P606&gt;=300,Q606&gt;=300),"IT",_xlfn.XLOOKUP(MAX(P606:Q606),codetabel!$A:$A,codetabel!E:E))),"")</f>
        <v>IT</v>
      </c>
      <c r="J606" s="33"/>
      <c r="K606" s="41" t="str">
        <f t="shared" si="38"/>
        <v xml:space="preserve"> </v>
      </c>
      <c r="L606" s="41"/>
      <c r="M606" s="36">
        <v>3</v>
      </c>
      <c r="N606" s="4" t="s">
        <v>312</v>
      </c>
      <c r="P606" s="52">
        <v>50</v>
      </c>
      <c r="Q606" s="53">
        <v>700</v>
      </c>
      <c r="R606" s="4" t="s">
        <v>303</v>
      </c>
      <c r="S606" s="4"/>
    </row>
    <row r="607" spans="1:19" x14ac:dyDescent="0.25">
      <c r="A607" s="2" t="s">
        <v>1155</v>
      </c>
      <c r="B607" s="7" t="s">
        <v>157</v>
      </c>
      <c r="C607" s="6" t="s">
        <v>324</v>
      </c>
      <c r="D607" s="3" t="s">
        <v>998</v>
      </c>
      <c r="E607" s="36">
        <f t="shared" si="36"/>
        <v>4</v>
      </c>
      <c r="F607" s="35">
        <f t="shared" si="39"/>
        <v>2</v>
      </c>
      <c r="G607" s="4" t="str">
        <f t="shared" si="37"/>
        <v/>
      </c>
      <c r="H607" s="4" t="s">
        <v>1237</v>
      </c>
      <c r="I607" s="62">
        <f>IFERROR(IF(AND(P607&gt;Q607,P607=200),3,IF(OR(P607&gt;=300,Q607&gt;=300),"IT",_xlfn.XLOOKUP(MAX(P607:Q607),codetabel!$A:$A,codetabel!E:E))),"")</f>
        <v>4</v>
      </c>
      <c r="J607" s="33"/>
      <c r="K607" s="41" t="str">
        <f t="shared" si="38"/>
        <v xml:space="preserve"> </v>
      </c>
      <c r="L607" s="41"/>
      <c r="M607" s="36">
        <v>2</v>
      </c>
      <c r="N607" s="4" t="s">
        <v>312</v>
      </c>
      <c r="P607" s="52">
        <v>50</v>
      </c>
      <c r="Q607" s="53">
        <v>200</v>
      </c>
      <c r="R607" s="4"/>
      <c r="S607" s="4" t="s">
        <v>1237</v>
      </c>
    </row>
    <row r="608" spans="1:19" x14ac:dyDescent="0.25">
      <c r="A608" s="2" t="s">
        <v>1155</v>
      </c>
      <c r="B608" s="7" t="s">
        <v>157</v>
      </c>
      <c r="C608" s="6" t="s">
        <v>326</v>
      </c>
      <c r="D608" s="3" t="s">
        <v>993</v>
      </c>
      <c r="E608" s="36" t="str">
        <f t="shared" si="36"/>
        <v>IT</v>
      </c>
      <c r="F608" s="35">
        <f t="shared" si="39"/>
        <v>3</v>
      </c>
      <c r="G608" s="4" t="str">
        <f t="shared" si="37"/>
        <v>GPP</v>
      </c>
      <c r="H608" s="4" t="s">
        <v>1237</v>
      </c>
      <c r="I608" s="62" t="str">
        <f>IFERROR(IF(AND(P608&gt;Q608,P608=200),3,IF(OR(P608&gt;=300,Q608&gt;=300),"IT",_xlfn.XLOOKUP(MAX(P608:Q608),codetabel!$A:$A,codetabel!E:E))),"")</f>
        <v>IT</v>
      </c>
      <c r="J608" s="33"/>
      <c r="K608" s="41" t="str">
        <f t="shared" si="38"/>
        <v xml:space="preserve"> </v>
      </c>
      <c r="L608" s="41"/>
      <c r="M608" s="36">
        <v>3</v>
      </c>
      <c r="N608" s="4" t="s">
        <v>312</v>
      </c>
      <c r="P608" s="52">
        <v>100</v>
      </c>
      <c r="Q608" s="53">
        <v>300</v>
      </c>
      <c r="R608" s="4" t="s">
        <v>303</v>
      </c>
      <c r="S608" s="4" t="s">
        <v>1237</v>
      </c>
    </row>
    <row r="609" spans="1:19" x14ac:dyDescent="0.25">
      <c r="A609" s="2" t="s">
        <v>1155</v>
      </c>
      <c r="B609" s="7" t="s">
        <v>157</v>
      </c>
      <c r="C609" s="6" t="s">
        <v>328</v>
      </c>
      <c r="D609" s="3" t="s">
        <v>999</v>
      </c>
      <c r="E609" s="36" t="str">
        <f t="shared" si="36"/>
        <v>IT</v>
      </c>
      <c r="F609" s="35">
        <f t="shared" si="39"/>
        <v>2</v>
      </c>
      <c r="G609" s="4" t="str">
        <f t="shared" si="37"/>
        <v/>
      </c>
      <c r="H609" s="4"/>
      <c r="I609" s="62" t="str">
        <f>IFERROR(IF(AND(P609&gt;Q609,P609=200),3,IF(OR(P609&gt;=300,Q609&gt;=300),"IT",_xlfn.XLOOKUP(MAX(P609:Q609),codetabel!$A:$A,codetabel!E:E))),"")</f>
        <v>IT</v>
      </c>
      <c r="J609" s="33"/>
      <c r="K609" s="41" t="str">
        <f t="shared" si="38"/>
        <v xml:space="preserve"> </v>
      </c>
      <c r="L609" s="41"/>
      <c r="M609" s="36">
        <v>2</v>
      </c>
      <c r="N609" s="4" t="s">
        <v>312</v>
      </c>
      <c r="P609" s="52">
        <v>50</v>
      </c>
      <c r="Q609" s="53">
        <v>300</v>
      </c>
      <c r="R609" s="4"/>
      <c r="S609" s="4"/>
    </row>
    <row r="610" spans="1:19" x14ac:dyDescent="0.25">
      <c r="A610" s="2" t="s">
        <v>1155</v>
      </c>
      <c r="B610" s="7" t="s">
        <v>157</v>
      </c>
      <c r="C610" s="6" t="s">
        <v>398</v>
      </c>
      <c r="D610" s="3" t="s">
        <v>994</v>
      </c>
      <c r="E610" s="36" t="str">
        <f t="shared" si="36"/>
        <v>IT</v>
      </c>
      <c r="F610" s="35">
        <f t="shared" si="39"/>
        <v>2</v>
      </c>
      <c r="G610" s="4" t="str">
        <f t="shared" si="37"/>
        <v>GPP</v>
      </c>
      <c r="H610" s="4"/>
      <c r="I610" s="62" t="str">
        <f>IFERROR(IF(AND(P610&gt;Q610,P610=200),3,IF(OR(P610&gt;=300,Q610&gt;=300),"IT",_xlfn.XLOOKUP(MAX(P610:Q610),codetabel!$A:$A,codetabel!E:E))),"")</f>
        <v>IT</v>
      </c>
      <c r="J610" s="33"/>
      <c r="K610" s="41" t="str">
        <f t="shared" si="38"/>
        <v xml:space="preserve"> </v>
      </c>
      <c r="L610" s="41"/>
      <c r="M610" s="36">
        <v>3</v>
      </c>
      <c r="N610" s="4" t="s">
        <v>312</v>
      </c>
      <c r="P610" s="52">
        <v>50</v>
      </c>
      <c r="Q610" s="53">
        <v>500</v>
      </c>
      <c r="R610" s="4" t="s">
        <v>303</v>
      </c>
      <c r="S610" s="4"/>
    </row>
    <row r="611" spans="1:19" x14ac:dyDescent="0.25">
      <c r="A611" s="2" t="s">
        <v>1155</v>
      </c>
      <c r="B611" s="7" t="s">
        <v>157</v>
      </c>
      <c r="C611" s="6" t="s">
        <v>751</v>
      </c>
      <c r="D611" s="3" t="s">
        <v>995</v>
      </c>
      <c r="E611" s="36">
        <f t="shared" si="36"/>
        <v>2</v>
      </c>
      <c r="F611" s="35">
        <f t="shared" si="39"/>
        <v>3</v>
      </c>
      <c r="G611" s="4" t="str">
        <f t="shared" si="37"/>
        <v/>
      </c>
      <c r="H611" s="4" t="s">
        <v>1237</v>
      </c>
      <c r="I611" s="62">
        <f>IFERROR(IF(AND(P611&gt;Q611,P611=200),3,IF(OR(P611&gt;=300,Q611&gt;=300),"IT",_xlfn.XLOOKUP(MAX(P611:Q611),codetabel!$A:$A,codetabel!E:E))),"")</f>
        <v>3</v>
      </c>
      <c r="J611" s="33"/>
      <c r="K611" s="41" t="str">
        <f t="shared" si="38"/>
        <v xml:space="preserve"> </v>
      </c>
      <c r="L611" s="41"/>
      <c r="M611" s="36">
        <v>2</v>
      </c>
      <c r="N611" s="4" t="s">
        <v>312</v>
      </c>
      <c r="P611" s="52">
        <v>100</v>
      </c>
      <c r="Q611" s="53">
        <v>50</v>
      </c>
      <c r="R611" s="4"/>
      <c r="S611" s="4" t="s">
        <v>1237</v>
      </c>
    </row>
    <row r="612" spans="1:19" x14ac:dyDescent="0.25">
      <c r="A612" s="2" t="s">
        <v>1156</v>
      </c>
      <c r="B612" s="7" t="s">
        <v>159</v>
      </c>
      <c r="C612" s="5" t="s">
        <v>561</v>
      </c>
      <c r="D612" s="3" t="s">
        <v>127</v>
      </c>
      <c r="E612" s="36">
        <f t="shared" si="36"/>
        <v>2</v>
      </c>
      <c r="F612" s="35">
        <f t="shared" si="39"/>
        <v>1</v>
      </c>
      <c r="G612" s="4" t="str">
        <f t="shared" si="37"/>
        <v/>
      </c>
      <c r="H612" s="4" t="s">
        <v>1237</v>
      </c>
      <c r="I612" s="62">
        <f>IFERROR(IF(AND(P612&gt;Q612,P612=200),3,IF(OR(P612&gt;=300,Q612&gt;=300),"IT",_xlfn.XLOOKUP(MAX(P612:Q612),codetabel!$A:$A,codetabel!E:E))),"")</f>
        <v>2</v>
      </c>
      <c r="J612" s="33"/>
      <c r="K612" s="41" t="str">
        <f t="shared" si="38"/>
        <v xml:space="preserve"> </v>
      </c>
      <c r="L612" s="41"/>
      <c r="M612" s="36">
        <v>2</v>
      </c>
      <c r="N612" s="4" t="s">
        <v>312</v>
      </c>
      <c r="P612" s="52">
        <v>30</v>
      </c>
      <c r="Q612" s="53">
        <v>50</v>
      </c>
      <c r="R612" s="4"/>
      <c r="S612" s="4" t="s">
        <v>1237</v>
      </c>
    </row>
    <row r="613" spans="1:19" x14ac:dyDescent="0.25">
      <c r="A613" s="2" t="s">
        <v>1156</v>
      </c>
      <c r="B613" s="7" t="s">
        <v>198</v>
      </c>
      <c r="C613" s="5" t="s">
        <v>305</v>
      </c>
      <c r="D613" s="3" t="s">
        <v>17</v>
      </c>
      <c r="E613" s="36">
        <f t="shared" si="36"/>
        <v>1</v>
      </c>
      <c r="F613" s="35" t="str">
        <f t="shared" si="39"/>
        <v>FM</v>
      </c>
      <c r="G613" s="4" t="str">
        <f t="shared" si="37"/>
        <v/>
      </c>
      <c r="H613" s="4"/>
      <c r="I613" s="62">
        <f>IFERROR(IF(AND(P613&gt;Q613,P613=200),3,IF(OR(P613&gt;=300,Q613&gt;=300),"IT",_xlfn.XLOOKUP(MAX(P613:Q613),codetabel!$A:$A,codetabel!E:E))),"")</f>
        <v>1</v>
      </c>
      <c r="J613" s="33"/>
      <c r="K613" s="41" t="str">
        <f t="shared" si="38"/>
        <v>JA</v>
      </c>
      <c r="L613" s="41"/>
      <c r="M613" s="36">
        <v>2</v>
      </c>
      <c r="N613" s="4" t="s">
        <v>312</v>
      </c>
      <c r="P613" s="52">
        <v>0</v>
      </c>
      <c r="Q613" s="53">
        <v>30</v>
      </c>
      <c r="R613" s="4"/>
      <c r="S613" s="4"/>
    </row>
    <row r="614" spans="1:19" x14ac:dyDescent="0.25">
      <c r="A614" s="2" t="s">
        <v>1157</v>
      </c>
      <c r="B614" s="7" t="s">
        <v>158</v>
      </c>
      <c r="C614" s="5">
        <v>1</v>
      </c>
      <c r="D614" s="3" t="s">
        <v>1000</v>
      </c>
      <c r="E614" s="36">
        <f t="shared" si="36"/>
        <v>1</v>
      </c>
      <c r="F614" s="35" t="str">
        <f t="shared" si="39"/>
        <v>FM</v>
      </c>
      <c r="G614" s="4" t="str">
        <f t="shared" si="37"/>
        <v/>
      </c>
      <c r="H614" s="4"/>
      <c r="I614" s="62">
        <f>IFERROR(IF(AND(P614&gt;Q614,P614=200),3,IF(OR(P614&gt;=300,Q614&gt;=300),"IT",_xlfn.XLOOKUP(MAX(P614:Q614),codetabel!$A:$A,codetabel!E:E))),"")</f>
        <v>1</v>
      </c>
      <c r="J614" s="33"/>
      <c r="K614" s="41" t="str">
        <f t="shared" si="38"/>
        <v>JA</v>
      </c>
      <c r="L614" s="41" t="s">
        <v>1371</v>
      </c>
      <c r="M614" s="36">
        <v>3</v>
      </c>
      <c r="N614" s="4" t="s">
        <v>553</v>
      </c>
      <c r="P614" s="52">
        <v>10</v>
      </c>
      <c r="Q614" s="53">
        <v>30</v>
      </c>
      <c r="R614" s="4"/>
      <c r="S614" s="4"/>
    </row>
    <row r="615" spans="1:19" x14ac:dyDescent="0.25">
      <c r="A615" s="2" t="s">
        <v>1157</v>
      </c>
      <c r="B615" s="7" t="s">
        <v>158</v>
      </c>
      <c r="C615" s="6" t="s">
        <v>318</v>
      </c>
      <c r="D615" s="3" t="s">
        <v>1258</v>
      </c>
      <c r="E615" s="36">
        <f t="shared" si="36"/>
        <v>3</v>
      </c>
      <c r="F615" s="35" t="str">
        <f t="shared" si="39"/>
        <v>FM</v>
      </c>
      <c r="G615" s="4" t="str">
        <f t="shared" si="37"/>
        <v/>
      </c>
      <c r="H615" s="4"/>
      <c r="I615" s="62">
        <f>IFERROR(IF(AND(P615&gt;Q615,P615=200),3,IF(OR(P615&gt;=300,Q615&gt;=300),"IT",_xlfn.XLOOKUP(MAX(P615:Q615),codetabel!$A:$A,codetabel!E:E))),"")</f>
        <v>3</v>
      </c>
      <c r="J615" s="33"/>
      <c r="K615" s="41" t="str">
        <f t="shared" si="38"/>
        <v xml:space="preserve"> </v>
      </c>
      <c r="L615" s="41"/>
      <c r="M615" s="36">
        <v>2</v>
      </c>
      <c r="N615" s="4" t="s">
        <v>312</v>
      </c>
      <c r="P615" s="52">
        <v>10</v>
      </c>
      <c r="Q615" s="53">
        <v>100</v>
      </c>
      <c r="R615" s="4"/>
      <c r="S615" s="4"/>
    </row>
    <row r="616" spans="1:19" x14ac:dyDescent="0.25">
      <c r="A616" s="2" t="s">
        <v>1158</v>
      </c>
      <c r="B616" s="7" t="s">
        <v>161</v>
      </c>
      <c r="C616" s="5"/>
      <c r="D616" s="3" t="s">
        <v>1001</v>
      </c>
      <c r="E616" s="36" t="str">
        <f t="shared" si="36"/>
        <v>FM</v>
      </c>
      <c r="F616" s="35" t="str">
        <f t="shared" si="39"/>
        <v>FM</v>
      </c>
      <c r="G616" s="4" t="str">
        <f t="shared" si="37"/>
        <v/>
      </c>
      <c r="H616" s="4"/>
      <c r="I616" s="62" t="str">
        <f>IFERROR(IF(AND(P616&gt;Q616,P616=200),3,IF(OR(P616&gt;=300,Q616&gt;=300),"IT",_xlfn.XLOOKUP(MAX(P616:Q616),codetabel!$A:$A,codetabel!E:E))),"")</f>
        <v>FM</v>
      </c>
      <c r="J616" s="33"/>
      <c r="K616" s="41" t="str">
        <f t="shared" si="38"/>
        <v>JA</v>
      </c>
      <c r="L616" s="41"/>
      <c r="M616" s="36">
        <v>2</v>
      </c>
      <c r="N616" s="4" t="s">
        <v>553</v>
      </c>
      <c r="P616" s="52">
        <v>0</v>
      </c>
      <c r="Q616" s="53">
        <v>10</v>
      </c>
      <c r="R616" s="4"/>
      <c r="S616" s="4"/>
    </row>
    <row r="617" spans="1:19" x14ac:dyDescent="0.25">
      <c r="A617" s="2" t="s">
        <v>1159</v>
      </c>
      <c r="B617" s="7" t="s">
        <v>160</v>
      </c>
      <c r="C617" s="5" t="s">
        <v>561</v>
      </c>
      <c r="D617" s="3" t="s">
        <v>1002</v>
      </c>
      <c r="E617" s="36" t="str">
        <f t="shared" si="36"/>
        <v>IT</v>
      </c>
      <c r="F617" s="35">
        <f t="shared" si="39"/>
        <v>3</v>
      </c>
      <c r="G617" s="4" t="str">
        <f t="shared" si="37"/>
        <v/>
      </c>
      <c r="H617" s="4" t="s">
        <v>1237</v>
      </c>
      <c r="I617" s="62" t="str">
        <f>IFERROR(IF(AND(P617&gt;Q617,P617=200),3,IF(OR(P617&gt;=300,Q617&gt;=300),"IT",_xlfn.XLOOKUP(MAX(P617:Q617),codetabel!$A:$A,codetabel!E:E))),"")</f>
        <v>IT</v>
      </c>
      <c r="J617" s="33"/>
      <c r="K617" s="41" t="str">
        <f t="shared" si="38"/>
        <v xml:space="preserve"> </v>
      </c>
      <c r="L617" s="41"/>
      <c r="M617" s="36">
        <v>3</v>
      </c>
      <c r="N617" s="4" t="s">
        <v>553</v>
      </c>
      <c r="P617" s="52">
        <v>200</v>
      </c>
      <c r="Q617" s="53">
        <v>1500</v>
      </c>
      <c r="R617" s="4"/>
      <c r="S617" s="4" t="s">
        <v>1237</v>
      </c>
    </row>
    <row r="618" spans="1:19" x14ac:dyDescent="0.25">
      <c r="A618" s="2" t="s">
        <v>1159</v>
      </c>
      <c r="B618" s="7" t="s">
        <v>160</v>
      </c>
      <c r="C618" s="5" t="s">
        <v>305</v>
      </c>
      <c r="D618" s="3" t="s">
        <v>1275</v>
      </c>
      <c r="E618" s="36" t="str">
        <f t="shared" si="36"/>
        <v>IT</v>
      </c>
      <c r="F618" s="35" t="str">
        <f t="shared" si="39"/>
        <v>FM</v>
      </c>
      <c r="G618" s="4" t="str">
        <f t="shared" si="37"/>
        <v/>
      </c>
      <c r="H618" s="4"/>
      <c r="I618" s="62" t="str">
        <f>IFERROR(IF(AND(P618&gt;Q618,P618=200),3,IF(OR(P618&gt;=300,Q618&gt;=300),"IT",_xlfn.XLOOKUP(MAX(P618:Q618),codetabel!$A:$A,codetabel!E:E))),"")</f>
        <v>IT</v>
      </c>
      <c r="J618" s="33"/>
      <c r="K618" s="41" t="str">
        <f t="shared" si="38"/>
        <v xml:space="preserve"> </v>
      </c>
      <c r="L618" s="41"/>
      <c r="M618" s="36">
        <v>1</v>
      </c>
      <c r="N618" s="4" t="s">
        <v>553</v>
      </c>
      <c r="P618" s="52">
        <v>0</v>
      </c>
      <c r="Q618" s="53">
        <v>500</v>
      </c>
      <c r="R618" s="4"/>
      <c r="S618" s="4"/>
    </row>
    <row r="619" spans="1:19" x14ac:dyDescent="0.25">
      <c r="A619" s="2" t="s">
        <v>1160</v>
      </c>
      <c r="B619" s="7" t="s">
        <v>162</v>
      </c>
      <c r="C619" s="5"/>
      <c r="D619" s="3" t="s">
        <v>1003</v>
      </c>
      <c r="E619" s="36" t="str">
        <f t="shared" si="36"/>
        <v>FM</v>
      </c>
      <c r="F619" s="35" t="str">
        <f t="shared" si="39"/>
        <v>FM</v>
      </c>
      <c r="G619" s="4" t="str">
        <f t="shared" si="37"/>
        <v/>
      </c>
      <c r="H619" s="4"/>
      <c r="I619" s="62" t="str">
        <f>IFERROR(IF(AND(P619&gt;Q619,P619=200),3,IF(OR(P619&gt;=300,Q619&gt;=300),"IT",_xlfn.XLOOKUP(MAX(P619:Q619),codetabel!$A:$A,codetabel!E:E))),"")</f>
        <v>FM</v>
      </c>
      <c r="J619" s="33"/>
      <c r="K619" s="41" t="str">
        <f t="shared" si="38"/>
        <v>JA</v>
      </c>
      <c r="L619" s="41"/>
      <c r="M619" s="36">
        <v>1</v>
      </c>
      <c r="N619" s="4" t="s">
        <v>553</v>
      </c>
      <c r="P619" s="52">
        <v>0</v>
      </c>
      <c r="Q619" s="53">
        <v>10</v>
      </c>
      <c r="R619" s="4"/>
      <c r="S619" s="4"/>
    </row>
    <row r="620" spans="1:19" x14ac:dyDescent="0.25">
      <c r="A620" s="2" t="s">
        <v>1161</v>
      </c>
      <c r="B620" s="7" t="s">
        <v>163</v>
      </c>
      <c r="C620" s="5"/>
      <c r="D620" s="3" t="s">
        <v>1004</v>
      </c>
      <c r="E620" s="36" t="str">
        <f t="shared" si="36"/>
        <v>FM</v>
      </c>
      <c r="F620" s="35" t="str">
        <f t="shared" si="39"/>
        <v>FM</v>
      </c>
      <c r="G620" s="4" t="str">
        <f t="shared" si="37"/>
        <v/>
      </c>
      <c r="H620" s="4"/>
      <c r="I620" s="62" t="str">
        <f>IFERROR(IF(AND(P620&gt;Q620,P620=200),3,IF(OR(P620&gt;=300,Q620&gt;=300),"IT",_xlfn.XLOOKUP(MAX(P620:Q620),codetabel!$A:$A,codetabel!E:E))),"")</f>
        <v>FM</v>
      </c>
      <c r="J620" s="33"/>
      <c r="K620" s="41" t="str">
        <f t="shared" si="38"/>
        <v>JA</v>
      </c>
      <c r="L620" s="41"/>
      <c r="M620" s="36">
        <v>1</v>
      </c>
      <c r="N620" s="4" t="s">
        <v>553</v>
      </c>
      <c r="P620" s="52">
        <v>0</v>
      </c>
      <c r="Q620" s="53">
        <v>10</v>
      </c>
      <c r="R620" s="4"/>
      <c r="S620" s="4"/>
    </row>
    <row r="621" spans="1:19" x14ac:dyDescent="0.25">
      <c r="A621" s="2" t="s">
        <v>1162</v>
      </c>
      <c r="B621" s="2" t="s">
        <v>1162</v>
      </c>
      <c r="C621" s="6" t="s">
        <v>308</v>
      </c>
      <c r="D621" s="3" t="s">
        <v>1225</v>
      </c>
      <c r="E621" s="36" t="str">
        <f t="shared" si="36"/>
        <v/>
      </c>
      <c r="F621" s="35" t="str">
        <f t="shared" si="39"/>
        <v/>
      </c>
      <c r="G621" s="4" t="str">
        <f t="shared" si="37"/>
        <v/>
      </c>
      <c r="H621" s="4"/>
      <c r="I621" s="62" t="str">
        <f>IFERROR(IF(AND(P621&gt;Q621,P621=200),3,IF(OR(P621&gt;=300,Q621&gt;=300),"IT",_xlfn.XLOOKUP(MAX(P621:Q621),codetabel!$A:$A,codetabel!E:E))),"")</f>
        <v/>
      </c>
      <c r="J621" s="33"/>
      <c r="K621" s="41" t="str">
        <f t="shared" si="38"/>
        <v/>
      </c>
      <c r="L621" s="41"/>
      <c r="M621" s="36"/>
      <c r="N621" s="4"/>
      <c r="P621" s="52"/>
      <c r="Q621" s="53"/>
      <c r="R621" s="4"/>
      <c r="S621" s="4"/>
    </row>
    <row r="622" spans="1:19" x14ac:dyDescent="0.25">
      <c r="A622" s="2" t="s">
        <v>1162</v>
      </c>
      <c r="B622" s="7" t="s">
        <v>164</v>
      </c>
      <c r="C622" s="6" t="s">
        <v>308</v>
      </c>
      <c r="D622" s="3" t="s">
        <v>1005</v>
      </c>
      <c r="E622" s="36" t="str">
        <f t="shared" si="36"/>
        <v/>
      </c>
      <c r="F622" s="35" t="str">
        <f t="shared" si="39"/>
        <v/>
      </c>
      <c r="G622" s="4" t="str">
        <f t="shared" si="37"/>
        <v/>
      </c>
      <c r="H622" s="4"/>
      <c r="I622" s="62" t="str">
        <f>IFERROR(IF(AND(P622&gt;Q622,P622=200),3,IF(OR(P622&gt;=300,Q622&gt;=300),"IT",_xlfn.XLOOKUP(MAX(P622:Q622),codetabel!$A:$A,codetabel!E:E))),"")</f>
        <v/>
      </c>
      <c r="J622" s="33"/>
      <c r="K622" s="41" t="str">
        <f t="shared" si="38"/>
        <v/>
      </c>
      <c r="L622" s="41"/>
      <c r="M622" s="36"/>
      <c r="N622" s="4"/>
      <c r="P622" s="52"/>
      <c r="Q622" s="53"/>
      <c r="R622" s="4"/>
      <c r="S622" s="4"/>
    </row>
    <row r="623" spans="1:19" x14ac:dyDescent="0.25">
      <c r="A623" s="2" t="s">
        <v>1163</v>
      </c>
      <c r="B623" s="7" t="s">
        <v>165</v>
      </c>
      <c r="C623" s="5"/>
      <c r="D623" s="3" t="s">
        <v>1006</v>
      </c>
      <c r="E623" s="36">
        <f t="shared" si="36"/>
        <v>1</v>
      </c>
      <c r="F623" s="35" t="str">
        <f t="shared" si="39"/>
        <v>FM</v>
      </c>
      <c r="G623" s="4" t="str">
        <f t="shared" si="37"/>
        <v/>
      </c>
      <c r="H623" s="4"/>
      <c r="I623" s="62">
        <f>IFERROR(IF(AND(P623&gt;Q623,P623=200),3,IF(OR(P623&gt;=300,Q623&gt;=300),"IT",_xlfn.XLOOKUP(MAX(P623:Q623),codetabel!$A:$A,codetabel!E:E))),"")</f>
        <v>1</v>
      </c>
      <c r="J623" s="33"/>
      <c r="K623" s="41" t="str">
        <f t="shared" si="38"/>
        <v>JA</v>
      </c>
      <c r="L623" s="41"/>
      <c r="M623" s="36">
        <v>2</v>
      </c>
      <c r="N623" s="4" t="s">
        <v>553</v>
      </c>
      <c r="P623" s="52">
        <v>0</v>
      </c>
      <c r="Q623" s="53">
        <v>30</v>
      </c>
      <c r="R623" s="4"/>
      <c r="S623" s="4"/>
    </row>
    <row r="624" spans="1:19" x14ac:dyDescent="0.25">
      <c r="A624" s="2" t="s">
        <v>1164</v>
      </c>
      <c r="B624" s="7" t="s">
        <v>166</v>
      </c>
      <c r="C624" s="6" t="s">
        <v>561</v>
      </c>
      <c r="D624" s="3" t="s">
        <v>1007</v>
      </c>
      <c r="E624" s="36" t="str">
        <f t="shared" si="36"/>
        <v>FM</v>
      </c>
      <c r="F624" s="35" t="str">
        <f t="shared" si="39"/>
        <v>FM</v>
      </c>
      <c r="G624" s="4" t="str">
        <f t="shared" si="37"/>
        <v/>
      </c>
      <c r="H624" s="4"/>
      <c r="I624" s="62" t="str">
        <f>IFERROR(IF(AND(P624&gt;Q624,P624=200),3,IF(OR(P624&gt;=300,Q624&gt;=300),"IT",_xlfn.XLOOKUP(MAX(P624:Q624),codetabel!$A:$A,codetabel!E:E))),"")</f>
        <v>FM</v>
      </c>
      <c r="J624" s="33"/>
      <c r="K624" s="41" t="str">
        <f t="shared" si="38"/>
        <v>JA</v>
      </c>
      <c r="L624" s="41"/>
      <c r="M624" s="36">
        <v>1</v>
      </c>
      <c r="N624" s="4" t="s">
        <v>553</v>
      </c>
      <c r="P624" s="52">
        <v>0</v>
      </c>
      <c r="Q624" s="53">
        <v>10</v>
      </c>
      <c r="R624" s="4"/>
      <c r="S624" s="4"/>
    </row>
    <row r="625" spans="1:19" x14ac:dyDescent="0.25">
      <c r="A625" s="2" t="s">
        <v>1164</v>
      </c>
      <c r="B625" s="7" t="s">
        <v>166</v>
      </c>
      <c r="C625" s="6" t="s">
        <v>600</v>
      </c>
      <c r="D625" s="3" t="s">
        <v>1274</v>
      </c>
      <c r="E625" s="36" t="str">
        <f t="shared" si="36"/>
        <v/>
      </c>
      <c r="F625" s="35" t="str">
        <f t="shared" si="39"/>
        <v/>
      </c>
      <c r="G625" s="4" t="str">
        <f t="shared" si="37"/>
        <v/>
      </c>
      <c r="H625" s="25"/>
      <c r="I625" s="62" t="str">
        <f>IFERROR(IF(AND(P625&gt;Q625,P625=200),3,IF(OR(P625&gt;=300,Q625&gt;=300),"IT",_xlfn.XLOOKUP(MAX(P625:Q625),codetabel!$A:$A,codetabel!E:E))),"")</f>
        <v/>
      </c>
      <c r="J625" s="33"/>
      <c r="K625" s="41" t="str">
        <f t="shared" si="38"/>
        <v/>
      </c>
      <c r="L625" s="41"/>
      <c r="M625" s="36"/>
      <c r="N625" s="4"/>
      <c r="P625" s="21"/>
      <c r="Q625" s="29"/>
      <c r="R625" s="25"/>
      <c r="S625" s="25"/>
    </row>
    <row r="626" spans="1:19" x14ac:dyDescent="0.25">
      <c r="A626" s="2" t="s">
        <v>1164</v>
      </c>
      <c r="B626" s="7" t="s">
        <v>166</v>
      </c>
      <c r="C626" s="6" t="s">
        <v>602</v>
      </c>
      <c r="D626" s="3" t="s">
        <v>1282</v>
      </c>
      <c r="E626" s="36" t="str">
        <f t="shared" si="36"/>
        <v>FM</v>
      </c>
      <c r="F626" s="35" t="str">
        <f t="shared" si="39"/>
        <v>FM</v>
      </c>
      <c r="G626" s="4" t="str">
        <f t="shared" si="37"/>
        <v/>
      </c>
      <c r="H626" s="25"/>
      <c r="I626" s="62" t="str">
        <f>IFERROR(IF(AND(P626&gt;Q626,P626=200),3,IF(OR(P626&gt;=300,Q626&gt;=300),"IT",_xlfn.XLOOKUP(MAX(P626:Q626),codetabel!$A:$A,codetabel!E:E))),"")</f>
        <v/>
      </c>
      <c r="J626" s="33"/>
      <c r="K626" s="41" t="str">
        <f t="shared" si="38"/>
        <v>JA</v>
      </c>
      <c r="L626" s="41"/>
      <c r="M626" s="36">
        <v>1</v>
      </c>
      <c r="N626" s="4" t="s">
        <v>553</v>
      </c>
      <c r="P626" s="21">
        <v>0</v>
      </c>
      <c r="Q626" s="29">
        <v>0</v>
      </c>
      <c r="R626" s="25"/>
      <c r="S626" s="25"/>
    </row>
    <row r="627" spans="1:19" x14ac:dyDescent="0.25">
      <c r="A627" s="2" t="s">
        <v>1164</v>
      </c>
      <c r="B627" s="7" t="s">
        <v>166</v>
      </c>
      <c r="C627" s="6" t="s">
        <v>604</v>
      </c>
      <c r="D627" s="3" t="s">
        <v>1283</v>
      </c>
      <c r="E627" s="36" t="str">
        <f t="shared" si="36"/>
        <v>FM</v>
      </c>
      <c r="F627" s="35" t="str">
        <f t="shared" si="39"/>
        <v>FM</v>
      </c>
      <c r="G627" s="4" t="str">
        <f t="shared" si="37"/>
        <v/>
      </c>
      <c r="H627" s="25"/>
      <c r="I627" s="62" t="str">
        <f>IFERROR(IF(AND(P627&gt;Q627,P627=200),3,IF(OR(P627&gt;=300,Q627&gt;=300),"IT",_xlfn.XLOOKUP(MAX(P627:Q627),codetabel!$A:$A,codetabel!E:E))),"")</f>
        <v/>
      </c>
      <c r="J627" s="33"/>
      <c r="K627" s="41" t="str">
        <f t="shared" si="38"/>
        <v>JA</v>
      </c>
      <c r="L627" s="41"/>
      <c r="M627" s="36">
        <v>1</v>
      </c>
      <c r="N627" s="4" t="s">
        <v>553</v>
      </c>
      <c r="P627" s="21">
        <v>0</v>
      </c>
      <c r="Q627" s="29">
        <v>0</v>
      </c>
      <c r="R627" s="25"/>
      <c r="S627" s="25"/>
    </row>
    <row r="628" spans="1:19" x14ac:dyDescent="0.25">
      <c r="A628" s="2" t="s">
        <v>1164</v>
      </c>
      <c r="B628" s="7" t="s">
        <v>166</v>
      </c>
      <c r="C628" s="6" t="s">
        <v>855</v>
      </c>
      <c r="D628" s="3" t="s">
        <v>12</v>
      </c>
      <c r="E628" s="36" t="str">
        <f t="shared" si="36"/>
        <v>FM</v>
      </c>
      <c r="F628" s="35" t="str">
        <f t="shared" si="39"/>
        <v>FM</v>
      </c>
      <c r="G628" s="4" t="str">
        <f t="shared" si="37"/>
        <v/>
      </c>
      <c r="H628" s="25"/>
      <c r="I628" s="62" t="str">
        <f>IFERROR(IF(AND(P628&gt;Q628,P628=200),3,IF(OR(P628&gt;=300,Q628&gt;=300),"IT",_xlfn.XLOOKUP(MAX(P628:Q628),codetabel!$A:$A,codetabel!E:E))),"")</f>
        <v/>
      </c>
      <c r="J628" s="33"/>
      <c r="K628" s="41" t="str">
        <f t="shared" si="38"/>
        <v>JA</v>
      </c>
      <c r="L628" s="41"/>
      <c r="M628" s="36">
        <v>1</v>
      </c>
      <c r="N628" s="4" t="s">
        <v>553</v>
      </c>
      <c r="P628" s="21">
        <v>0</v>
      </c>
      <c r="Q628" s="29">
        <v>0</v>
      </c>
      <c r="R628" s="25"/>
      <c r="S628" s="25"/>
    </row>
    <row r="629" spans="1:19" x14ac:dyDescent="0.25">
      <c r="A629" s="2" t="s">
        <v>1165</v>
      </c>
      <c r="B629" s="7" t="s">
        <v>167</v>
      </c>
      <c r="C629" s="6" t="s">
        <v>308</v>
      </c>
      <c r="D629" s="3" t="s">
        <v>1225</v>
      </c>
      <c r="E629" s="36" t="str">
        <f t="shared" si="36"/>
        <v/>
      </c>
      <c r="F629" s="35" t="str">
        <f t="shared" si="39"/>
        <v/>
      </c>
      <c r="G629" s="4" t="str">
        <f t="shared" si="37"/>
        <v/>
      </c>
      <c r="H629" s="4"/>
      <c r="I629" s="62" t="str">
        <f>IFERROR(IF(AND(P629&gt;Q629,P629=200),3,IF(OR(P629&gt;=300,Q629&gt;=300),"IT",_xlfn.XLOOKUP(MAX(P629:Q629),codetabel!$A:$A,codetabel!E:E))),"")</f>
        <v/>
      </c>
      <c r="J629" s="33"/>
      <c r="K629" s="41" t="str">
        <f t="shared" si="38"/>
        <v/>
      </c>
      <c r="L629" s="41"/>
      <c r="M629" s="36"/>
      <c r="N629" s="4"/>
      <c r="P629" s="52"/>
      <c r="Q629" s="53"/>
      <c r="R629" s="4"/>
      <c r="S629" s="4"/>
    </row>
    <row r="630" spans="1:19" x14ac:dyDescent="0.25">
      <c r="A630" s="2" t="s">
        <v>1165</v>
      </c>
      <c r="B630" s="7" t="s">
        <v>167</v>
      </c>
      <c r="C630" s="6" t="s">
        <v>308</v>
      </c>
      <c r="D630" s="3" t="s">
        <v>1008</v>
      </c>
      <c r="E630" s="36" t="str">
        <f t="shared" si="36"/>
        <v/>
      </c>
      <c r="F630" s="35" t="str">
        <f t="shared" si="39"/>
        <v/>
      </c>
      <c r="G630" s="4" t="str">
        <f t="shared" si="37"/>
        <v/>
      </c>
      <c r="H630" s="4"/>
      <c r="I630" s="62" t="str">
        <f>IFERROR(IF(AND(P630&gt;Q630,P630=200),3,IF(OR(P630&gt;=300,Q630&gt;=300),"IT",_xlfn.XLOOKUP(MAX(P630:Q630),codetabel!$A:$A,codetabel!E:E))),"")</f>
        <v/>
      </c>
      <c r="J630" s="33"/>
      <c r="K630" s="41" t="str">
        <f t="shared" si="38"/>
        <v/>
      </c>
      <c r="L630" s="41"/>
      <c r="M630" s="36"/>
      <c r="N630" s="4"/>
      <c r="P630" s="52"/>
      <c r="Q630" s="53"/>
      <c r="R630" s="4"/>
      <c r="S630" s="4"/>
    </row>
    <row r="631" spans="1:19" x14ac:dyDescent="0.25">
      <c r="A631" s="2" t="s">
        <v>1165</v>
      </c>
      <c r="B631" s="7" t="s">
        <v>167</v>
      </c>
      <c r="C631" s="6" t="s">
        <v>561</v>
      </c>
      <c r="D631" s="3" t="s">
        <v>1009</v>
      </c>
      <c r="E631" s="36" t="str">
        <f t="shared" si="36"/>
        <v>FM</v>
      </c>
      <c r="F631" s="35" t="str">
        <f t="shared" si="39"/>
        <v>FM</v>
      </c>
      <c r="G631" s="4" t="str">
        <f t="shared" si="37"/>
        <v/>
      </c>
      <c r="H631" s="4"/>
      <c r="I631" s="62" t="str">
        <f>IFERROR(IF(AND(P631&gt;Q631,P631=200),3,IF(OR(P631&gt;=300,Q631&gt;=300),"IT",_xlfn.XLOOKUP(MAX(P631:Q631),codetabel!$A:$A,codetabel!E:E))),"")</f>
        <v>FM</v>
      </c>
      <c r="J631" s="33"/>
      <c r="K631" s="41" t="str">
        <f t="shared" si="38"/>
        <v>JA</v>
      </c>
      <c r="L631" s="41"/>
      <c r="M631" s="36">
        <v>1</v>
      </c>
      <c r="N631" s="4" t="s">
        <v>553</v>
      </c>
      <c r="P631" s="52">
        <v>0</v>
      </c>
      <c r="Q631" s="53">
        <v>10</v>
      </c>
      <c r="R631" s="4"/>
      <c r="S631" s="4"/>
    </row>
    <row r="632" spans="1:19" x14ac:dyDescent="0.25">
      <c r="A632" s="2" t="s">
        <v>1166</v>
      </c>
      <c r="B632" s="7" t="s">
        <v>168</v>
      </c>
      <c r="C632" s="6" t="s">
        <v>308</v>
      </c>
      <c r="D632" s="3" t="s">
        <v>1225</v>
      </c>
      <c r="E632" s="36" t="str">
        <f t="shared" si="36"/>
        <v/>
      </c>
      <c r="F632" s="35" t="str">
        <f t="shared" si="39"/>
        <v/>
      </c>
      <c r="G632" s="4" t="str">
        <f t="shared" si="37"/>
        <v/>
      </c>
      <c r="H632" s="4"/>
      <c r="I632" s="62" t="str">
        <f>IFERROR(IF(AND(P632&gt;Q632,P632=200),3,IF(OR(P632&gt;=300,Q632&gt;=300),"IT",_xlfn.XLOOKUP(MAX(P632:Q632),codetabel!$A:$A,codetabel!E:E))),"")</f>
        <v/>
      </c>
      <c r="J632" s="33"/>
      <c r="K632" s="41" t="str">
        <f t="shared" si="38"/>
        <v/>
      </c>
      <c r="L632" s="41"/>
      <c r="M632" s="36"/>
      <c r="N632" s="4"/>
      <c r="P632" s="52"/>
      <c r="Q632" s="53"/>
      <c r="R632" s="4"/>
      <c r="S632" s="4"/>
    </row>
    <row r="633" spans="1:19" x14ac:dyDescent="0.25">
      <c r="A633" s="2" t="s">
        <v>1166</v>
      </c>
      <c r="B633" s="7" t="s">
        <v>168</v>
      </c>
      <c r="C633" s="6" t="s">
        <v>308</v>
      </c>
      <c r="D633" s="3" t="s">
        <v>1010</v>
      </c>
      <c r="E633" s="36" t="str">
        <f t="shared" si="36"/>
        <v/>
      </c>
      <c r="F633" s="35" t="str">
        <f t="shared" si="39"/>
        <v/>
      </c>
      <c r="G633" s="4" t="str">
        <f t="shared" si="37"/>
        <v/>
      </c>
      <c r="H633" s="4"/>
      <c r="I633" s="62" t="str">
        <f>IFERROR(IF(AND(P633&gt;Q633,P633=200),3,IF(OR(P633&gt;=300,Q633&gt;=300),"IT",_xlfn.XLOOKUP(MAX(P633:Q633),codetabel!$A:$A,codetabel!E:E))),"")</f>
        <v/>
      </c>
      <c r="J633" s="33"/>
      <c r="K633" s="41" t="str">
        <f t="shared" si="38"/>
        <v/>
      </c>
      <c r="L633" s="41"/>
      <c r="M633" s="36"/>
      <c r="N633" s="4"/>
      <c r="P633" s="52"/>
      <c r="Q633" s="53"/>
      <c r="R633" s="4"/>
      <c r="S633" s="4"/>
    </row>
    <row r="634" spans="1:19" x14ac:dyDescent="0.25">
      <c r="A634" s="2" t="s">
        <v>1166</v>
      </c>
      <c r="B634" s="7" t="s">
        <v>168</v>
      </c>
      <c r="C634" s="6" t="s">
        <v>561</v>
      </c>
      <c r="D634" s="3" t="s">
        <v>1011</v>
      </c>
      <c r="E634" s="36" t="str">
        <f t="shared" si="36"/>
        <v>FM</v>
      </c>
      <c r="F634" s="35" t="str">
        <f t="shared" si="39"/>
        <v>FM</v>
      </c>
      <c r="G634" s="4" t="str">
        <f t="shared" si="37"/>
        <v/>
      </c>
      <c r="H634" s="4"/>
      <c r="I634" s="62" t="str">
        <f>IFERROR(IF(AND(P634&gt;Q634,P634=200),3,IF(OR(P634&gt;=300,Q634&gt;=300),"IT",_xlfn.XLOOKUP(MAX(P634:Q634),codetabel!$A:$A,codetabel!E:E))),"")</f>
        <v>FM</v>
      </c>
      <c r="J634" s="33"/>
      <c r="K634" s="41" t="str">
        <f t="shared" si="38"/>
        <v>JA</v>
      </c>
      <c r="L634" s="41"/>
      <c r="M634" s="36">
        <v>1</v>
      </c>
      <c r="N634" s="4" t="s">
        <v>553</v>
      </c>
      <c r="P634" s="52">
        <v>0</v>
      </c>
      <c r="Q634" s="53">
        <v>10</v>
      </c>
      <c r="R634" s="4"/>
      <c r="S634" s="4"/>
    </row>
    <row r="635" spans="1:19" x14ac:dyDescent="0.25">
      <c r="A635" s="2" t="s">
        <v>1167</v>
      </c>
      <c r="B635" s="7" t="s">
        <v>169</v>
      </c>
      <c r="C635" s="6" t="s">
        <v>308</v>
      </c>
      <c r="D635" s="3" t="s">
        <v>1225</v>
      </c>
      <c r="E635" s="36" t="str">
        <f t="shared" si="36"/>
        <v/>
      </c>
      <c r="F635" s="35" t="str">
        <f t="shared" si="39"/>
        <v/>
      </c>
      <c r="G635" s="4" t="str">
        <f t="shared" si="37"/>
        <v/>
      </c>
      <c r="H635" s="4"/>
      <c r="I635" s="62" t="str">
        <f>IFERROR(IF(AND(P635&gt;Q635,P635=200),3,IF(OR(P635&gt;=300,Q635&gt;=300),"IT",_xlfn.XLOOKUP(MAX(P635:Q635),codetabel!$A:$A,codetabel!E:E))),"")</f>
        <v/>
      </c>
      <c r="J635" s="33"/>
      <c r="K635" s="41" t="str">
        <f t="shared" si="38"/>
        <v/>
      </c>
      <c r="L635" s="41"/>
      <c r="M635" s="36"/>
      <c r="N635" s="4"/>
      <c r="P635" s="52"/>
      <c r="Q635" s="53"/>
      <c r="R635" s="4"/>
      <c r="S635" s="4"/>
    </row>
    <row r="636" spans="1:19" x14ac:dyDescent="0.25">
      <c r="A636" s="2" t="s">
        <v>1167</v>
      </c>
      <c r="B636" s="7" t="s">
        <v>169</v>
      </c>
      <c r="C636" s="6" t="s">
        <v>308</v>
      </c>
      <c r="D636" s="3" t="s">
        <v>1012</v>
      </c>
      <c r="E636" s="36" t="str">
        <f t="shared" si="36"/>
        <v/>
      </c>
      <c r="F636" s="35" t="str">
        <f t="shared" si="39"/>
        <v/>
      </c>
      <c r="G636" s="4" t="str">
        <f t="shared" si="37"/>
        <v/>
      </c>
      <c r="H636" s="4"/>
      <c r="I636" s="62" t="str">
        <f>IFERROR(IF(AND(P636&gt;Q636,P636=200),3,IF(OR(P636&gt;=300,Q636&gt;=300),"IT",_xlfn.XLOOKUP(MAX(P636:Q636),codetabel!$A:$A,codetabel!E:E))),"")</f>
        <v/>
      </c>
      <c r="J636" s="33"/>
      <c r="K636" s="41" t="str">
        <f t="shared" si="38"/>
        <v/>
      </c>
      <c r="L636" s="41"/>
      <c r="M636" s="36"/>
      <c r="N636" s="4"/>
      <c r="P636" s="52"/>
      <c r="Q636" s="53"/>
      <c r="R636" s="4"/>
      <c r="S636" s="4"/>
    </row>
    <row r="637" spans="1:19" x14ac:dyDescent="0.25">
      <c r="A637" s="2" t="s">
        <v>1168</v>
      </c>
      <c r="B637" s="7" t="s">
        <v>170</v>
      </c>
      <c r="C637" s="5"/>
      <c r="D637" s="3" t="s">
        <v>1013</v>
      </c>
      <c r="E637" s="36">
        <f t="shared" si="36"/>
        <v>1</v>
      </c>
      <c r="F637" s="35" t="str">
        <f t="shared" si="39"/>
        <v>FM</v>
      </c>
      <c r="G637" s="4" t="str">
        <f t="shared" si="37"/>
        <v/>
      </c>
      <c r="H637" s="4"/>
      <c r="I637" s="62">
        <f>IFERROR(IF(AND(P637&gt;Q637,P637=200),3,IF(OR(P637&gt;=300,Q637&gt;=300),"IT",_xlfn.XLOOKUP(MAX(P637:Q637),codetabel!$A:$A,codetabel!E:E))),"")</f>
        <v>1</v>
      </c>
      <c r="J637" s="33"/>
      <c r="K637" s="41" t="str">
        <f t="shared" si="38"/>
        <v>JA</v>
      </c>
      <c r="L637" s="41"/>
      <c r="M637" s="36">
        <v>2</v>
      </c>
      <c r="N637" s="4" t="s">
        <v>553</v>
      </c>
      <c r="P637" s="52">
        <v>10</v>
      </c>
      <c r="Q637" s="53">
        <v>30</v>
      </c>
      <c r="R637" s="4"/>
      <c r="S637" s="4"/>
    </row>
    <row r="638" spans="1:19" x14ac:dyDescent="0.25">
      <c r="A638" s="2" t="s">
        <v>1169</v>
      </c>
      <c r="B638" s="8" t="s">
        <v>199</v>
      </c>
      <c r="C638" s="5"/>
      <c r="D638" s="3" t="s">
        <v>1014</v>
      </c>
      <c r="E638" s="36">
        <f t="shared" si="36"/>
        <v>2</v>
      </c>
      <c r="F638" s="35" t="str">
        <f t="shared" si="39"/>
        <v>FM</v>
      </c>
      <c r="G638" s="4" t="str">
        <f t="shared" si="37"/>
        <v/>
      </c>
      <c r="H638" s="4"/>
      <c r="I638" s="62">
        <f>IFERROR(IF(AND(P638&gt;Q638,P638=200),3,IF(OR(P638&gt;=300,Q638&gt;=300),"IT",_xlfn.XLOOKUP(MAX(P638:Q638),codetabel!$A:$A,codetabel!E:E))),"")</f>
        <v>2</v>
      </c>
      <c r="J638" s="33"/>
      <c r="K638" s="41" t="str">
        <f t="shared" si="38"/>
        <v xml:space="preserve"> </v>
      </c>
      <c r="L638" s="41"/>
      <c r="M638" s="36">
        <v>2</v>
      </c>
      <c r="N638" s="4" t="s">
        <v>312</v>
      </c>
      <c r="P638" s="52">
        <v>10</v>
      </c>
      <c r="Q638" s="53">
        <v>50</v>
      </c>
      <c r="R638" s="4"/>
      <c r="S638" s="4"/>
    </row>
    <row r="639" spans="1:19" x14ac:dyDescent="0.25">
      <c r="A639" s="2" t="s">
        <v>1170</v>
      </c>
      <c r="B639" s="8" t="s">
        <v>200</v>
      </c>
      <c r="C639" s="5"/>
      <c r="D639" s="3" t="s">
        <v>1015</v>
      </c>
      <c r="E639" s="36">
        <f t="shared" si="36"/>
        <v>2</v>
      </c>
      <c r="F639" s="35" t="str">
        <f t="shared" si="39"/>
        <v>FM</v>
      </c>
      <c r="G639" s="4" t="str">
        <f t="shared" si="37"/>
        <v/>
      </c>
      <c r="H639" s="4"/>
      <c r="I639" s="62">
        <f>IFERROR(IF(AND(P639&gt;Q639,P639=200),3,IF(OR(P639&gt;=300,Q639&gt;=300),"IT",_xlfn.XLOOKUP(MAX(P639:Q639),codetabel!$A:$A,codetabel!E:E))),"")</f>
        <v>2</v>
      </c>
      <c r="J639" s="33"/>
      <c r="K639" s="41" t="str">
        <f t="shared" si="38"/>
        <v xml:space="preserve"> </v>
      </c>
      <c r="L639" s="41"/>
      <c r="M639" s="36">
        <v>2</v>
      </c>
      <c r="N639" s="4" t="s">
        <v>312</v>
      </c>
      <c r="P639" s="52">
        <v>10</v>
      </c>
      <c r="Q639" s="53">
        <v>50</v>
      </c>
      <c r="R639" s="4"/>
      <c r="S639" s="4"/>
    </row>
    <row r="640" spans="1:19" x14ac:dyDescent="0.25">
      <c r="A640" s="2" t="s">
        <v>1171</v>
      </c>
      <c r="B640" s="7" t="s">
        <v>239</v>
      </c>
      <c r="C640" s="5"/>
      <c r="D640" s="3" t="s">
        <v>1016</v>
      </c>
      <c r="E640" s="36">
        <f t="shared" si="36"/>
        <v>1</v>
      </c>
      <c r="F640" s="35" t="str">
        <f t="shared" si="39"/>
        <v>FM</v>
      </c>
      <c r="G640" s="4" t="str">
        <f t="shared" si="37"/>
        <v/>
      </c>
      <c r="H640" s="4"/>
      <c r="I640" s="62">
        <f>IFERROR(IF(AND(P640&gt;Q640,P640=200),3,IF(OR(P640&gt;=300,Q640&gt;=300),"IT",_xlfn.XLOOKUP(MAX(P640:Q640),codetabel!$A:$A,codetabel!E:E))),"")</f>
        <v>1</v>
      </c>
      <c r="J640" s="33"/>
      <c r="K640" s="41" t="str">
        <f t="shared" si="38"/>
        <v>JA</v>
      </c>
      <c r="L640" s="41"/>
      <c r="M640" s="36">
        <v>2</v>
      </c>
      <c r="N640" s="4" t="s">
        <v>312</v>
      </c>
      <c r="P640" s="52">
        <v>10</v>
      </c>
      <c r="Q640" s="53">
        <v>30</v>
      </c>
      <c r="R640" s="4"/>
      <c r="S640" s="4"/>
    </row>
    <row r="641" spans="1:19" x14ac:dyDescent="0.25">
      <c r="A641" s="2" t="s">
        <v>1172</v>
      </c>
      <c r="B641" s="7" t="s">
        <v>240</v>
      </c>
      <c r="C641" s="6" t="s">
        <v>308</v>
      </c>
      <c r="D641" s="3" t="s">
        <v>1225</v>
      </c>
      <c r="E641" s="36" t="str">
        <f t="shared" si="36"/>
        <v/>
      </c>
      <c r="F641" s="35" t="str">
        <f t="shared" si="39"/>
        <v/>
      </c>
      <c r="G641" s="4" t="str">
        <f t="shared" si="37"/>
        <v/>
      </c>
      <c r="H641" s="4"/>
      <c r="I641" s="62" t="str">
        <f>IFERROR(IF(AND(P641&gt;Q641,P641=200),3,IF(OR(P641&gt;=300,Q641&gt;=300),"IT",_xlfn.XLOOKUP(MAX(P641:Q641),codetabel!$A:$A,codetabel!E:E))),"")</f>
        <v/>
      </c>
      <c r="J641" s="33"/>
      <c r="K641" s="41" t="str">
        <f t="shared" si="38"/>
        <v/>
      </c>
      <c r="L641" s="41"/>
      <c r="M641" s="36"/>
      <c r="N641" s="4"/>
      <c r="P641" s="52"/>
      <c r="Q641" s="53"/>
      <c r="R641" s="4"/>
      <c r="S641" s="4"/>
    </row>
    <row r="642" spans="1:19" x14ac:dyDescent="0.25">
      <c r="A642" s="2" t="s">
        <v>1172</v>
      </c>
      <c r="B642" s="7" t="s">
        <v>240</v>
      </c>
      <c r="C642" s="6" t="s">
        <v>308</v>
      </c>
      <c r="D642" s="3" t="s">
        <v>1017</v>
      </c>
      <c r="E642" s="36" t="str">
        <f t="shared" si="36"/>
        <v/>
      </c>
      <c r="F642" s="35" t="str">
        <f t="shared" si="39"/>
        <v/>
      </c>
      <c r="G642" s="4" t="str">
        <f t="shared" si="37"/>
        <v/>
      </c>
      <c r="H642" s="4"/>
      <c r="I642" s="62" t="str">
        <f>IFERROR(IF(AND(P642&gt;Q642,P642=200),3,IF(OR(P642&gt;=300,Q642&gt;=300),"IT",_xlfn.XLOOKUP(MAX(P642:Q642),codetabel!$A:$A,codetabel!E:E))),"")</f>
        <v/>
      </c>
      <c r="J642" s="33"/>
      <c r="K642" s="41" t="str">
        <f t="shared" si="38"/>
        <v/>
      </c>
      <c r="L642" s="41"/>
      <c r="M642" s="36"/>
      <c r="N642" s="4"/>
      <c r="P642" s="52"/>
      <c r="Q642" s="53"/>
      <c r="R642" s="4"/>
      <c r="S642" s="4"/>
    </row>
    <row r="643" spans="1:19" x14ac:dyDescent="0.25">
      <c r="A643" s="2" t="s">
        <v>1172</v>
      </c>
      <c r="B643" s="7" t="s">
        <v>240</v>
      </c>
      <c r="C643" s="6" t="s">
        <v>561</v>
      </c>
      <c r="D643" s="3" t="s">
        <v>1018</v>
      </c>
      <c r="E643" s="36" t="str">
        <f t="shared" si="36"/>
        <v>FM</v>
      </c>
      <c r="F643" s="35" t="str">
        <f t="shared" si="39"/>
        <v>FM</v>
      </c>
      <c r="G643" s="4" t="str">
        <f t="shared" si="37"/>
        <v/>
      </c>
      <c r="H643" s="4"/>
      <c r="I643" s="62" t="str">
        <f>IFERROR(IF(AND(P643&gt;Q643,P643=200),3,IF(OR(P643&gt;=300,Q643&gt;=300),"IT",_xlfn.XLOOKUP(MAX(P643:Q643),codetabel!$A:$A,codetabel!E:E))),"")</f>
        <v>FM</v>
      </c>
      <c r="J643" s="33"/>
      <c r="K643" s="41" t="str">
        <f t="shared" si="38"/>
        <v>JA</v>
      </c>
      <c r="L643" s="41"/>
      <c r="M643" s="36">
        <v>1</v>
      </c>
      <c r="N643" s="4" t="s">
        <v>553</v>
      </c>
      <c r="P643" s="52">
        <v>0</v>
      </c>
      <c r="Q643" s="53">
        <v>10</v>
      </c>
      <c r="R643" s="4"/>
      <c r="S643" s="4"/>
    </row>
    <row r="644" spans="1:19" x14ac:dyDescent="0.25">
      <c r="A644" s="2" t="s">
        <v>1172</v>
      </c>
      <c r="B644" s="7" t="s">
        <v>201</v>
      </c>
      <c r="C644" s="6" t="s">
        <v>305</v>
      </c>
      <c r="D644" s="3" t="s">
        <v>16</v>
      </c>
      <c r="E644" s="36">
        <f t="shared" ref="E644:E707" si="40">IF(Q644="","",IF(Q644&lt;=10,"FM",IF(Q644&lt;=30,1,IF(Q644&lt;=50,2,IF(Q644&lt;=100,3,IF(Q644&lt;=200,4,IF(Q644&gt;=300,"IT","")))))))</f>
        <v>1</v>
      </c>
      <c r="F644" s="35" t="str">
        <f t="shared" si="39"/>
        <v>FM</v>
      </c>
      <c r="G644" s="4" t="str">
        <f t="shared" ref="G644:G707" si="41">IF(R644="Z","GPP","")</f>
        <v/>
      </c>
      <c r="H644" s="4"/>
      <c r="I644" s="62">
        <f>IFERROR(IF(AND(P644&gt;Q644,P644=200),3,IF(OR(P644&gt;=300,Q644&gt;=300),"IT",_xlfn.XLOOKUP(MAX(P644:Q644),codetabel!$A:$A,codetabel!E:E))),"")</f>
        <v>1</v>
      </c>
      <c r="J644" s="33"/>
      <c r="K644" s="41" t="str">
        <f t="shared" ref="K644:K707" si="42">IF(F644="","",IF(AND(F644="FM",OR(E644="FM",E644=1)),"JA"," "))</f>
        <v>JA</v>
      </c>
      <c r="L644" s="41"/>
      <c r="M644" s="36">
        <v>1</v>
      </c>
      <c r="N644" s="4" t="s">
        <v>553</v>
      </c>
      <c r="P644" s="52">
        <v>0</v>
      </c>
      <c r="Q644" s="53">
        <v>30</v>
      </c>
      <c r="R644" s="4"/>
      <c r="S644" s="4"/>
    </row>
    <row r="645" spans="1:19" x14ac:dyDescent="0.25">
      <c r="A645" s="2" t="s">
        <v>1173</v>
      </c>
      <c r="B645" s="7" t="s">
        <v>1172</v>
      </c>
      <c r="C645" s="6" t="s">
        <v>308</v>
      </c>
      <c r="D645" s="3" t="s">
        <v>1225</v>
      </c>
      <c r="E645" s="36" t="str">
        <f t="shared" si="40"/>
        <v/>
      </c>
      <c r="F645" s="35" t="str">
        <f t="shared" ref="F645:F708" si="43">IF(P645="","",IF(P645&lt;=10,"FM",IF(P645&lt;=30,1,IF(P645&lt;=50,2,IF(P645&lt;=100,3,IF(P645&lt;=200,3,IF(P645&gt;=300,"IT","")))))))</f>
        <v/>
      </c>
      <c r="G645" s="4" t="str">
        <f t="shared" si="41"/>
        <v/>
      </c>
      <c r="H645" s="4"/>
      <c r="I645" s="62" t="str">
        <f>IFERROR(IF(AND(P645&gt;Q645,P645=200),3,IF(OR(P645&gt;=300,Q645&gt;=300),"IT",_xlfn.XLOOKUP(MAX(P645:Q645),codetabel!$A:$A,codetabel!E:E))),"")</f>
        <v/>
      </c>
      <c r="J645" s="33"/>
      <c r="K645" s="41" t="str">
        <f t="shared" si="42"/>
        <v/>
      </c>
      <c r="L645" s="41"/>
      <c r="M645" s="36"/>
      <c r="N645" s="4"/>
      <c r="P645" s="52"/>
      <c r="Q645" s="53"/>
      <c r="R645" s="4"/>
      <c r="S645" s="4"/>
    </row>
    <row r="646" spans="1:19" x14ac:dyDescent="0.25">
      <c r="A646" s="2" t="s">
        <v>1173</v>
      </c>
      <c r="B646" s="7" t="s">
        <v>1172</v>
      </c>
      <c r="C646" s="6" t="s">
        <v>308</v>
      </c>
      <c r="D646" s="3" t="s">
        <v>1019</v>
      </c>
      <c r="E646" s="36" t="str">
        <f t="shared" si="40"/>
        <v/>
      </c>
      <c r="F646" s="35" t="str">
        <f t="shared" si="43"/>
        <v/>
      </c>
      <c r="G646" s="4" t="str">
        <f t="shared" si="41"/>
        <v/>
      </c>
      <c r="H646" s="4"/>
      <c r="I646" s="62" t="str">
        <f>IFERROR(IF(AND(P646&gt;Q646,P646=200),3,IF(OR(P646&gt;=300,Q646&gt;=300),"IT",_xlfn.XLOOKUP(MAX(P646:Q646),codetabel!$A:$A,codetabel!E:E))),"")</f>
        <v/>
      </c>
      <c r="J646" s="33"/>
      <c r="K646" s="41" t="str">
        <f t="shared" si="42"/>
        <v/>
      </c>
      <c r="L646" s="41"/>
      <c r="M646" s="36"/>
      <c r="N646" s="4"/>
      <c r="P646" s="52"/>
      <c r="Q646" s="53"/>
      <c r="R646" s="4"/>
      <c r="S646" s="4"/>
    </row>
    <row r="647" spans="1:19" x14ac:dyDescent="0.25">
      <c r="A647" s="2" t="s">
        <v>1174</v>
      </c>
      <c r="B647" s="7" t="s">
        <v>241</v>
      </c>
      <c r="C647" s="5"/>
      <c r="D647" s="3" t="s">
        <v>1020</v>
      </c>
      <c r="E647" s="36">
        <f t="shared" si="40"/>
        <v>1</v>
      </c>
      <c r="F647" s="35">
        <f t="shared" si="43"/>
        <v>1</v>
      </c>
      <c r="G647" s="4" t="str">
        <f t="shared" si="41"/>
        <v/>
      </c>
      <c r="H647" s="4" t="s">
        <v>1237</v>
      </c>
      <c r="I647" s="62">
        <f>IFERROR(IF(AND(P647&gt;Q647,P647=200),3,IF(OR(P647&gt;=300,Q647&gt;=300),"IT",_xlfn.XLOOKUP(MAX(P647:Q647),codetabel!$A:$A,codetabel!E:E))),"")</f>
        <v>1</v>
      </c>
      <c r="J647" s="33"/>
      <c r="K647" s="41" t="str">
        <f t="shared" si="42"/>
        <v xml:space="preserve"> </v>
      </c>
      <c r="L647" s="41"/>
      <c r="M647" s="36">
        <v>1</v>
      </c>
      <c r="N647" s="4" t="s">
        <v>553</v>
      </c>
      <c r="P647" s="52">
        <v>30</v>
      </c>
      <c r="Q647" s="53">
        <v>30</v>
      </c>
      <c r="R647" s="4"/>
      <c r="S647" s="4" t="s">
        <v>1237</v>
      </c>
    </row>
    <row r="648" spans="1:19" x14ac:dyDescent="0.25">
      <c r="A648" s="2" t="s">
        <v>1175</v>
      </c>
      <c r="B648" s="7" t="s">
        <v>242</v>
      </c>
      <c r="C648" s="5"/>
      <c r="D648" s="3" t="s">
        <v>1021</v>
      </c>
      <c r="E648" s="36" t="str">
        <f t="shared" si="40"/>
        <v>FM</v>
      </c>
      <c r="F648" s="35" t="str">
        <f t="shared" si="43"/>
        <v>FM</v>
      </c>
      <c r="G648" s="4" t="str">
        <f t="shared" si="41"/>
        <v/>
      </c>
      <c r="H648" s="4"/>
      <c r="I648" s="62" t="str">
        <f>IFERROR(IF(AND(P648&gt;Q648,P648=200),3,IF(OR(P648&gt;=300,Q648&gt;=300),"IT",_xlfn.XLOOKUP(MAX(P648:Q648),codetabel!$A:$A,codetabel!E:E))),"")</f>
        <v>FM</v>
      </c>
      <c r="J648" s="33"/>
      <c r="K648" s="41" t="str">
        <f t="shared" si="42"/>
        <v>JA</v>
      </c>
      <c r="L648" s="41"/>
      <c r="M648" s="36">
        <v>1</v>
      </c>
      <c r="N648" s="4" t="s">
        <v>553</v>
      </c>
      <c r="P648" s="52">
        <v>0</v>
      </c>
      <c r="Q648" s="53">
        <v>10</v>
      </c>
      <c r="R648" s="4"/>
      <c r="S648" s="4"/>
    </row>
    <row r="649" spans="1:19" ht="21" x14ac:dyDescent="0.25">
      <c r="A649" s="2" t="s">
        <v>1176</v>
      </c>
      <c r="B649" s="8" t="s">
        <v>202</v>
      </c>
      <c r="C649" s="6" t="s">
        <v>308</v>
      </c>
      <c r="D649" s="3" t="s">
        <v>1225</v>
      </c>
      <c r="E649" s="36" t="str">
        <f t="shared" si="40"/>
        <v/>
      </c>
      <c r="F649" s="35" t="str">
        <f t="shared" si="43"/>
        <v/>
      </c>
      <c r="G649" s="4" t="str">
        <f t="shared" si="41"/>
        <v/>
      </c>
      <c r="H649" s="4"/>
      <c r="I649" s="62" t="str">
        <f>IFERROR(IF(AND(P649&gt;Q649,P649=200),3,IF(OR(P649&gt;=300,Q649&gt;=300),"IT",_xlfn.XLOOKUP(MAX(P649:Q649),codetabel!$A:$A,codetabel!E:E))),"")</f>
        <v/>
      </c>
      <c r="J649" s="33"/>
      <c r="K649" s="41" t="str">
        <f t="shared" si="42"/>
        <v/>
      </c>
      <c r="L649" s="41"/>
      <c r="M649" s="36"/>
      <c r="N649" s="4"/>
      <c r="P649" s="52"/>
      <c r="Q649" s="53"/>
      <c r="R649" s="4"/>
      <c r="S649" s="4"/>
    </row>
    <row r="650" spans="1:19" ht="21" x14ac:dyDescent="0.25">
      <c r="A650" s="2" t="s">
        <v>1176</v>
      </c>
      <c r="B650" s="8" t="s">
        <v>202</v>
      </c>
      <c r="C650" s="6" t="s">
        <v>308</v>
      </c>
      <c r="D650" s="3" t="s">
        <v>1022</v>
      </c>
      <c r="E650" s="36" t="str">
        <f t="shared" si="40"/>
        <v/>
      </c>
      <c r="F650" s="35" t="str">
        <f t="shared" si="43"/>
        <v/>
      </c>
      <c r="G650" s="4" t="str">
        <f t="shared" si="41"/>
        <v/>
      </c>
      <c r="H650" s="4"/>
      <c r="I650" s="62" t="str">
        <f>IFERROR(IF(AND(P650&gt;Q650,P650=200),3,IF(OR(P650&gt;=300,Q650&gt;=300),"IT",_xlfn.XLOOKUP(MAX(P650:Q650),codetabel!$A:$A,codetabel!E:E))),"")</f>
        <v/>
      </c>
      <c r="J650" s="33"/>
      <c r="K650" s="41" t="str">
        <f t="shared" si="42"/>
        <v/>
      </c>
      <c r="L650" s="41"/>
      <c r="M650" s="36"/>
      <c r="N650" s="4"/>
      <c r="P650" s="52"/>
      <c r="Q650" s="53"/>
      <c r="R650" s="4"/>
      <c r="S650" s="4"/>
    </row>
    <row r="651" spans="1:19" ht="21" x14ac:dyDescent="0.25">
      <c r="A651" s="2" t="s">
        <v>1176</v>
      </c>
      <c r="B651" s="8" t="s">
        <v>202</v>
      </c>
      <c r="C651" s="6" t="s">
        <v>561</v>
      </c>
      <c r="D651" s="3" t="s">
        <v>1023</v>
      </c>
      <c r="E651" s="36" t="str">
        <f t="shared" si="40"/>
        <v>FM</v>
      </c>
      <c r="F651" s="35" t="str">
        <f t="shared" si="43"/>
        <v>FM</v>
      </c>
      <c r="G651" s="4" t="str">
        <f t="shared" si="41"/>
        <v/>
      </c>
      <c r="H651" s="4"/>
      <c r="I651" s="62" t="str">
        <f>IFERROR(IF(AND(P651&gt;Q651,P651=200),3,IF(OR(P651&gt;=300,Q651&gt;=300),"IT",_xlfn.XLOOKUP(MAX(P651:Q651),codetabel!$A:$A,codetabel!E:E))),"")</f>
        <v>FM</v>
      </c>
      <c r="J651" s="33"/>
      <c r="K651" s="41" t="str">
        <f t="shared" si="42"/>
        <v>JA</v>
      </c>
      <c r="L651" s="41"/>
      <c r="M651" s="36">
        <v>2</v>
      </c>
      <c r="N651" s="4" t="s">
        <v>553</v>
      </c>
      <c r="P651" s="52">
        <v>0</v>
      </c>
      <c r="Q651" s="53">
        <v>10</v>
      </c>
      <c r="R651" s="4"/>
      <c r="S651" s="4"/>
    </row>
    <row r="652" spans="1:19" x14ac:dyDescent="0.25">
      <c r="A652" s="2" t="s">
        <v>1177</v>
      </c>
      <c r="B652" s="7" t="s">
        <v>243</v>
      </c>
      <c r="C652" s="5"/>
      <c r="D652" s="3" t="s">
        <v>1024</v>
      </c>
      <c r="E652" s="36">
        <f t="shared" si="40"/>
        <v>1</v>
      </c>
      <c r="F652" s="35">
        <f t="shared" si="43"/>
        <v>2</v>
      </c>
      <c r="G652" s="4" t="str">
        <f t="shared" si="41"/>
        <v/>
      </c>
      <c r="H652" s="4"/>
      <c r="I652" s="62">
        <f>IFERROR(IF(AND(P652&gt;Q652,P652=200),3,IF(OR(P652&gt;=300,Q652&gt;=300),"IT",_xlfn.XLOOKUP(MAX(P652:Q652),codetabel!$A:$A,codetabel!E:E))),"")</f>
        <v>2</v>
      </c>
      <c r="J652" s="33"/>
      <c r="K652" s="41" t="str">
        <f t="shared" si="42"/>
        <v xml:space="preserve"> </v>
      </c>
      <c r="L652" s="41"/>
      <c r="M652" s="36">
        <v>1</v>
      </c>
      <c r="N652" s="4" t="s">
        <v>553</v>
      </c>
      <c r="P652" s="52">
        <v>50</v>
      </c>
      <c r="Q652" s="53">
        <v>30</v>
      </c>
      <c r="R652" s="4"/>
      <c r="S652" s="4"/>
    </row>
    <row r="653" spans="1:19" x14ac:dyDescent="0.25">
      <c r="A653" s="2" t="s">
        <v>1178</v>
      </c>
      <c r="B653" s="7" t="s">
        <v>244</v>
      </c>
      <c r="C653" s="5"/>
      <c r="D653" s="3" t="s">
        <v>1025</v>
      </c>
      <c r="E653" s="36">
        <f t="shared" si="40"/>
        <v>1</v>
      </c>
      <c r="F653" s="35" t="str">
        <f t="shared" si="43"/>
        <v>FM</v>
      </c>
      <c r="G653" s="4" t="str">
        <f t="shared" si="41"/>
        <v/>
      </c>
      <c r="H653" s="4"/>
      <c r="I653" s="62">
        <f>IFERROR(IF(AND(P653&gt;Q653,P653=200),3,IF(OR(P653&gt;=300,Q653&gt;=300),"IT",_xlfn.XLOOKUP(MAX(P653:Q653),codetabel!$A:$A,codetabel!E:E))),"")</f>
        <v>1</v>
      </c>
      <c r="J653" s="33"/>
      <c r="K653" s="41" t="str">
        <f t="shared" si="42"/>
        <v>JA</v>
      </c>
      <c r="L653" s="41"/>
      <c r="M653" s="36">
        <v>2</v>
      </c>
      <c r="N653" s="4" t="s">
        <v>312</v>
      </c>
      <c r="P653" s="52">
        <v>10</v>
      </c>
      <c r="Q653" s="53">
        <v>30</v>
      </c>
      <c r="R653" s="4"/>
      <c r="S653" s="4"/>
    </row>
    <row r="654" spans="1:19" x14ac:dyDescent="0.25">
      <c r="A654" s="2" t="s">
        <v>1179</v>
      </c>
      <c r="B654" s="7" t="s">
        <v>245</v>
      </c>
      <c r="C654" s="5"/>
      <c r="D654" s="3" t="s">
        <v>1026</v>
      </c>
      <c r="E654" s="36">
        <f t="shared" si="40"/>
        <v>4</v>
      </c>
      <c r="F654" s="35">
        <f t="shared" si="43"/>
        <v>2</v>
      </c>
      <c r="G654" s="4" t="str">
        <f t="shared" si="41"/>
        <v/>
      </c>
      <c r="H654" s="4" t="s">
        <v>1237</v>
      </c>
      <c r="I654" s="62">
        <f>IFERROR(IF(AND(P654&gt;Q654,P654=200),3,IF(OR(P654&gt;=300,Q654&gt;=300),"IT",_xlfn.XLOOKUP(MAX(P654:Q654),codetabel!$A:$A,codetabel!E:E))),"")</f>
        <v>4</v>
      </c>
      <c r="J654" s="33"/>
      <c r="K654" s="41" t="str">
        <f t="shared" si="42"/>
        <v xml:space="preserve"> </v>
      </c>
      <c r="L654" s="41"/>
      <c r="M654" s="36">
        <v>3</v>
      </c>
      <c r="N654" s="4" t="s">
        <v>312</v>
      </c>
      <c r="P654" s="52">
        <v>50</v>
      </c>
      <c r="Q654" s="53">
        <v>200</v>
      </c>
      <c r="R654" s="4"/>
      <c r="S654" s="4" t="s">
        <v>1237</v>
      </c>
    </row>
    <row r="655" spans="1:19" x14ac:dyDescent="0.25">
      <c r="A655" s="2" t="s">
        <v>1180</v>
      </c>
      <c r="B655" s="7" t="s">
        <v>246</v>
      </c>
      <c r="C655" s="5"/>
      <c r="D655" s="3" t="s">
        <v>1027</v>
      </c>
      <c r="E655" s="36" t="str">
        <f t="shared" si="40"/>
        <v>FM</v>
      </c>
      <c r="F655" s="35" t="str">
        <f t="shared" si="43"/>
        <v>FM</v>
      </c>
      <c r="G655" s="4" t="str">
        <f t="shared" si="41"/>
        <v/>
      </c>
      <c r="H655" s="4"/>
      <c r="I655" s="62" t="str">
        <f>IFERROR(IF(AND(P655&gt;Q655,P655=200),3,IF(OR(P655&gt;=300,Q655&gt;=300),"IT",_xlfn.XLOOKUP(MAX(P655:Q655),codetabel!$A:$A,codetabel!E:E))),"")</f>
        <v>FM</v>
      </c>
      <c r="J655" s="33"/>
      <c r="K655" s="41" t="str">
        <f t="shared" si="42"/>
        <v>JA</v>
      </c>
      <c r="L655" s="41"/>
      <c r="M655" s="36">
        <v>2</v>
      </c>
      <c r="N655" s="4" t="s">
        <v>553</v>
      </c>
      <c r="P655" s="52">
        <v>0</v>
      </c>
      <c r="Q655" s="53">
        <v>10</v>
      </c>
      <c r="R655" s="4"/>
      <c r="S655" s="4"/>
    </row>
    <row r="656" spans="1:19" x14ac:dyDescent="0.25">
      <c r="A656" s="2" t="s">
        <v>1181</v>
      </c>
      <c r="B656" s="7" t="s">
        <v>247</v>
      </c>
      <c r="C656" s="6" t="s">
        <v>308</v>
      </c>
      <c r="D656" s="3" t="s">
        <v>1225</v>
      </c>
      <c r="E656" s="36" t="str">
        <f t="shared" si="40"/>
        <v/>
      </c>
      <c r="F656" s="35" t="str">
        <f t="shared" si="43"/>
        <v/>
      </c>
      <c r="G656" s="4" t="str">
        <f t="shared" si="41"/>
        <v/>
      </c>
      <c r="H656" s="4"/>
      <c r="I656" s="62" t="str">
        <f>IFERROR(IF(AND(P656&gt;Q656,P656=200),3,IF(OR(P656&gt;=300,Q656&gt;=300),"IT",_xlfn.XLOOKUP(MAX(P656:Q656),codetabel!$A:$A,codetabel!E:E))),"")</f>
        <v/>
      </c>
      <c r="J656" s="33"/>
      <c r="K656" s="41" t="str">
        <f t="shared" si="42"/>
        <v/>
      </c>
      <c r="L656" s="41"/>
      <c r="M656" s="36"/>
      <c r="N656" s="4"/>
      <c r="P656" s="52"/>
      <c r="Q656" s="53"/>
      <c r="R656" s="4"/>
      <c r="S656" s="4"/>
    </row>
    <row r="657" spans="1:19" x14ac:dyDescent="0.25">
      <c r="A657" s="2" t="s">
        <v>1181</v>
      </c>
      <c r="B657" s="7" t="s">
        <v>247</v>
      </c>
      <c r="C657" s="6" t="s">
        <v>308</v>
      </c>
      <c r="D657" s="3" t="s">
        <v>1028</v>
      </c>
      <c r="E657" s="36" t="str">
        <f t="shared" si="40"/>
        <v/>
      </c>
      <c r="F657" s="35" t="str">
        <f t="shared" si="43"/>
        <v/>
      </c>
      <c r="G657" s="4" t="str">
        <f t="shared" si="41"/>
        <v/>
      </c>
      <c r="H657" s="4"/>
      <c r="I657" s="62" t="str">
        <f>IFERROR(IF(AND(P657&gt;Q657,P657=200),3,IF(OR(P657&gt;=300,Q657&gt;=300),"IT",_xlfn.XLOOKUP(MAX(P657:Q657),codetabel!$A:$A,codetabel!E:E))),"")</f>
        <v/>
      </c>
      <c r="J657" s="33"/>
      <c r="K657" s="41" t="str">
        <f t="shared" si="42"/>
        <v/>
      </c>
      <c r="L657" s="41"/>
      <c r="M657" s="36"/>
      <c r="N657" s="4"/>
      <c r="P657" s="52"/>
      <c r="Q657" s="53"/>
      <c r="R657" s="4"/>
      <c r="S657" s="4"/>
    </row>
    <row r="658" spans="1:19" x14ac:dyDescent="0.25">
      <c r="A658" s="2" t="s">
        <v>1181</v>
      </c>
      <c r="B658" s="7" t="s">
        <v>247</v>
      </c>
      <c r="C658" s="6" t="s">
        <v>561</v>
      </c>
      <c r="D658" s="3" t="s">
        <v>1029</v>
      </c>
      <c r="E658" s="36" t="str">
        <f t="shared" si="40"/>
        <v>FM</v>
      </c>
      <c r="F658" s="35" t="str">
        <f t="shared" si="43"/>
        <v>FM</v>
      </c>
      <c r="G658" s="4" t="str">
        <f t="shared" si="41"/>
        <v/>
      </c>
      <c r="H658" s="4"/>
      <c r="I658" s="62" t="str">
        <f>IFERROR(IF(AND(P658&gt;Q658,P658=200),3,IF(OR(P658&gt;=300,Q658&gt;=300),"IT",_xlfn.XLOOKUP(MAX(P658:Q658),codetabel!$A:$A,codetabel!E:E))),"")</f>
        <v>FM</v>
      </c>
      <c r="J658" s="33"/>
      <c r="K658" s="41" t="str">
        <f t="shared" si="42"/>
        <v>JA</v>
      </c>
      <c r="L658" s="41"/>
      <c r="M658" s="36">
        <v>2</v>
      </c>
      <c r="N658" s="4" t="s">
        <v>553</v>
      </c>
      <c r="P658" s="52">
        <v>0</v>
      </c>
      <c r="Q658" s="53">
        <v>10</v>
      </c>
      <c r="R658" s="4"/>
      <c r="S658" s="4"/>
    </row>
    <row r="659" spans="1:19" x14ac:dyDescent="0.25">
      <c r="A659" s="2" t="s">
        <v>1182</v>
      </c>
      <c r="B659" s="7" t="s">
        <v>248</v>
      </c>
      <c r="C659" s="5"/>
      <c r="D659" s="3" t="s">
        <v>1030</v>
      </c>
      <c r="E659" s="36">
        <f t="shared" si="40"/>
        <v>4</v>
      </c>
      <c r="F659" s="35">
        <f t="shared" si="43"/>
        <v>1</v>
      </c>
      <c r="G659" s="4" t="str">
        <f t="shared" si="41"/>
        <v/>
      </c>
      <c r="H659" s="4"/>
      <c r="I659" s="62">
        <f>IFERROR(IF(AND(P659&gt;Q659,P659=200),3,IF(OR(P659&gt;=300,Q659&gt;=300),"IT",_xlfn.XLOOKUP(MAX(P659:Q659),codetabel!$A:$A,codetabel!E:E))),"")</f>
        <v>4</v>
      </c>
      <c r="J659" s="33"/>
      <c r="K659" s="41" t="str">
        <f t="shared" si="42"/>
        <v xml:space="preserve"> </v>
      </c>
      <c r="L659" s="41"/>
      <c r="M659" s="36">
        <v>3</v>
      </c>
      <c r="N659" s="4" t="s">
        <v>312</v>
      </c>
      <c r="P659" s="52">
        <v>30</v>
      </c>
      <c r="Q659" s="53">
        <v>200</v>
      </c>
      <c r="R659" s="4"/>
      <c r="S659" s="4"/>
    </row>
    <row r="660" spans="1:19" x14ac:dyDescent="0.25">
      <c r="A660" s="2" t="s">
        <v>1183</v>
      </c>
      <c r="B660" s="7" t="s">
        <v>249</v>
      </c>
      <c r="C660" s="5"/>
      <c r="D660" s="3" t="s">
        <v>1031</v>
      </c>
      <c r="E660" s="36">
        <f t="shared" si="40"/>
        <v>2</v>
      </c>
      <c r="F660" s="35" t="str">
        <f t="shared" si="43"/>
        <v>FM</v>
      </c>
      <c r="G660" s="4" t="str">
        <f t="shared" si="41"/>
        <v/>
      </c>
      <c r="H660" s="4"/>
      <c r="I660" s="62">
        <f>IFERROR(IF(AND(P660&gt;Q660,P660=200),3,IF(OR(P660&gt;=300,Q660&gt;=300),"IT",_xlfn.XLOOKUP(MAX(P660:Q660),codetabel!$A:$A,codetabel!E:E))),"")</f>
        <v>2</v>
      </c>
      <c r="J660" s="33"/>
      <c r="K660" s="41" t="str">
        <f t="shared" si="42"/>
        <v xml:space="preserve"> </v>
      </c>
      <c r="L660" s="41"/>
      <c r="M660" s="36">
        <v>1</v>
      </c>
      <c r="N660" s="4" t="s">
        <v>312</v>
      </c>
      <c r="P660" s="52">
        <v>0</v>
      </c>
      <c r="Q660" s="53">
        <v>50</v>
      </c>
      <c r="R660" s="4"/>
      <c r="S660" s="4"/>
    </row>
    <row r="661" spans="1:19" x14ac:dyDescent="0.25">
      <c r="A661" s="2" t="s">
        <v>1184</v>
      </c>
      <c r="B661" s="7" t="s">
        <v>1187</v>
      </c>
      <c r="C661" s="6" t="s">
        <v>308</v>
      </c>
      <c r="D661" s="3" t="s">
        <v>1225</v>
      </c>
      <c r="E661" s="36" t="str">
        <f t="shared" si="40"/>
        <v/>
      </c>
      <c r="F661" s="35" t="str">
        <f t="shared" si="43"/>
        <v/>
      </c>
      <c r="G661" s="4" t="str">
        <f t="shared" si="41"/>
        <v/>
      </c>
      <c r="H661" s="4"/>
      <c r="I661" s="62" t="str">
        <f>IFERROR(IF(AND(P661&gt;Q661,P661=200),3,IF(OR(P661&gt;=300,Q661&gt;=300),"IT",_xlfn.XLOOKUP(MAX(P661:Q661),codetabel!$A:$A,codetabel!E:E))),"")</f>
        <v/>
      </c>
      <c r="J661" s="33"/>
      <c r="K661" s="41" t="str">
        <f t="shared" si="42"/>
        <v/>
      </c>
      <c r="L661" s="41"/>
      <c r="M661" s="36"/>
      <c r="N661" s="4"/>
      <c r="P661" s="52"/>
      <c r="Q661" s="53"/>
      <c r="R661" s="4"/>
      <c r="S661" s="4"/>
    </row>
    <row r="662" spans="1:19" x14ac:dyDescent="0.25">
      <c r="A662" s="2" t="s">
        <v>1184</v>
      </c>
      <c r="B662" s="7" t="s">
        <v>1187</v>
      </c>
      <c r="C662" s="6" t="s">
        <v>308</v>
      </c>
      <c r="D662" s="3" t="s">
        <v>1032</v>
      </c>
      <c r="E662" s="36" t="str">
        <f t="shared" si="40"/>
        <v/>
      </c>
      <c r="F662" s="35" t="str">
        <f t="shared" si="43"/>
        <v/>
      </c>
      <c r="G662" s="4" t="str">
        <f t="shared" si="41"/>
        <v/>
      </c>
      <c r="H662" s="4"/>
      <c r="I662" s="62" t="str">
        <f>IFERROR(IF(AND(P662&gt;Q662,P662=200),3,IF(OR(P662&gt;=300,Q662&gt;=300),"IT",_xlfn.XLOOKUP(MAX(P662:Q662),codetabel!$A:$A,codetabel!E:E))),"")</f>
        <v/>
      </c>
      <c r="J662" s="33"/>
      <c r="K662" s="41" t="str">
        <f t="shared" si="42"/>
        <v/>
      </c>
      <c r="L662" s="41"/>
      <c r="M662" s="36"/>
      <c r="N662" s="4"/>
      <c r="P662" s="52"/>
      <c r="Q662" s="53"/>
      <c r="R662" s="4"/>
      <c r="S662" s="4"/>
    </row>
    <row r="663" spans="1:19" x14ac:dyDescent="0.25">
      <c r="A663" s="2" t="s">
        <v>1185</v>
      </c>
      <c r="B663" s="7" t="s">
        <v>251</v>
      </c>
      <c r="C663" s="5"/>
      <c r="D663" s="3" t="s">
        <v>1033</v>
      </c>
      <c r="E663" s="36">
        <f t="shared" si="40"/>
        <v>1</v>
      </c>
      <c r="F663" s="35" t="str">
        <f t="shared" si="43"/>
        <v>FM</v>
      </c>
      <c r="G663" s="4" t="str">
        <f t="shared" si="41"/>
        <v/>
      </c>
      <c r="H663" s="4"/>
      <c r="I663" s="62">
        <f>IFERROR(IF(AND(P663&gt;Q663,P663=200),3,IF(OR(P663&gt;=300,Q663&gt;=300),"IT",_xlfn.XLOOKUP(MAX(P663:Q663),codetabel!$A:$A,codetabel!E:E))),"")</f>
        <v>1</v>
      </c>
      <c r="J663" s="33"/>
      <c r="K663" s="41" t="str">
        <f t="shared" si="42"/>
        <v>JA</v>
      </c>
      <c r="L663" s="41" t="s">
        <v>1371</v>
      </c>
      <c r="M663" s="36">
        <v>1</v>
      </c>
      <c r="N663" s="4" t="s">
        <v>553</v>
      </c>
      <c r="P663" s="52">
        <v>0</v>
      </c>
      <c r="Q663" s="53">
        <v>30</v>
      </c>
      <c r="R663" s="4"/>
      <c r="S663" s="4"/>
    </row>
    <row r="664" spans="1:19" x14ac:dyDescent="0.25">
      <c r="A664" s="2" t="s">
        <v>1186</v>
      </c>
      <c r="B664" s="7" t="s">
        <v>250</v>
      </c>
      <c r="C664" s="5"/>
      <c r="D664" s="3" t="s">
        <v>1034</v>
      </c>
      <c r="E664" s="36">
        <f t="shared" si="40"/>
        <v>1</v>
      </c>
      <c r="F664" s="35" t="str">
        <f t="shared" si="43"/>
        <v>FM</v>
      </c>
      <c r="G664" s="4" t="str">
        <f t="shared" si="41"/>
        <v/>
      </c>
      <c r="H664" s="4"/>
      <c r="I664" s="62">
        <f>IFERROR(IF(AND(P664&gt;Q664,P664=200),3,IF(OR(P664&gt;=300,Q664&gt;=300),"IT",_xlfn.XLOOKUP(MAX(P664:Q664),codetabel!$A:$A,codetabel!E:E))),"")</f>
        <v>1</v>
      </c>
      <c r="J664" s="33"/>
      <c r="K664" s="41" t="str">
        <f t="shared" si="42"/>
        <v>JA</v>
      </c>
      <c r="L664" s="41" t="s">
        <v>1371</v>
      </c>
      <c r="M664" s="36">
        <v>2</v>
      </c>
      <c r="N664" s="4" t="s">
        <v>553</v>
      </c>
      <c r="P664" s="52">
        <v>10</v>
      </c>
      <c r="Q664" s="53">
        <v>30</v>
      </c>
      <c r="R664" s="4"/>
      <c r="S664" s="4"/>
    </row>
    <row r="665" spans="1:19" x14ac:dyDescent="0.25">
      <c r="A665" s="2" t="s">
        <v>1187</v>
      </c>
      <c r="B665" s="7" t="s">
        <v>252</v>
      </c>
      <c r="C665" s="6" t="s">
        <v>308</v>
      </c>
      <c r="D665" s="3" t="s">
        <v>1225</v>
      </c>
      <c r="E665" s="36" t="str">
        <f t="shared" si="40"/>
        <v/>
      </c>
      <c r="F665" s="35" t="str">
        <f t="shared" si="43"/>
        <v/>
      </c>
      <c r="G665" s="4" t="str">
        <f t="shared" si="41"/>
        <v/>
      </c>
      <c r="H665" s="4"/>
      <c r="I665" s="62" t="str">
        <f>IFERROR(IF(AND(P665&gt;Q665,P665=200),3,IF(OR(P665&gt;=300,Q665&gt;=300),"IT",_xlfn.XLOOKUP(MAX(P665:Q665),codetabel!$A:$A,codetabel!E:E))),"")</f>
        <v/>
      </c>
      <c r="J665" s="33"/>
      <c r="K665" s="41" t="str">
        <f t="shared" si="42"/>
        <v/>
      </c>
      <c r="L665" s="41"/>
      <c r="M665" s="36"/>
      <c r="N665" s="4"/>
      <c r="P665" s="52"/>
      <c r="Q665" s="53"/>
      <c r="R665" s="4"/>
      <c r="S665" s="4"/>
    </row>
    <row r="666" spans="1:19" x14ac:dyDescent="0.25">
      <c r="A666" s="2" t="s">
        <v>1187</v>
      </c>
      <c r="B666" s="7" t="s">
        <v>252</v>
      </c>
      <c r="C666" s="6" t="s">
        <v>308</v>
      </c>
      <c r="D666" s="3" t="s">
        <v>1035</v>
      </c>
      <c r="E666" s="36" t="str">
        <f t="shared" si="40"/>
        <v/>
      </c>
      <c r="F666" s="35" t="str">
        <f t="shared" si="43"/>
        <v/>
      </c>
      <c r="G666" s="4" t="str">
        <f t="shared" si="41"/>
        <v/>
      </c>
      <c r="H666" s="4"/>
      <c r="I666" s="62" t="str">
        <f>IFERROR(IF(AND(P666&gt;Q666,P666=200),3,IF(OR(P666&gt;=300,Q666&gt;=300),"IT",_xlfn.XLOOKUP(MAX(P666:Q666),codetabel!$A:$A,codetabel!E:E))),"")</f>
        <v/>
      </c>
      <c r="J666" s="33"/>
      <c r="K666" s="41" t="str">
        <f t="shared" si="42"/>
        <v/>
      </c>
      <c r="L666" s="41"/>
      <c r="M666" s="36"/>
      <c r="N666" s="4"/>
      <c r="P666" s="52"/>
      <c r="Q666" s="53"/>
      <c r="R666" s="4"/>
      <c r="S666" s="4"/>
    </row>
    <row r="667" spans="1:19" x14ac:dyDescent="0.25">
      <c r="A667" s="2" t="s">
        <v>1188</v>
      </c>
      <c r="B667" s="7" t="s">
        <v>253</v>
      </c>
      <c r="C667" s="5"/>
      <c r="D667" s="3" t="s">
        <v>1036</v>
      </c>
      <c r="E667" s="36">
        <f t="shared" si="40"/>
        <v>1</v>
      </c>
      <c r="F667" s="35" t="str">
        <f t="shared" si="43"/>
        <v>FM</v>
      </c>
      <c r="G667" s="4" t="str">
        <f t="shared" si="41"/>
        <v/>
      </c>
      <c r="H667" s="4"/>
      <c r="I667" s="62">
        <f>IFERROR(IF(AND(P667&gt;Q667,P667=200),3,IF(OR(P667&gt;=300,Q667&gt;=300),"IT",_xlfn.XLOOKUP(MAX(P667:Q667),codetabel!$A:$A,codetabel!E:E))),"")</f>
        <v>1</v>
      </c>
      <c r="J667" s="33"/>
      <c r="K667" s="41" t="str">
        <f t="shared" si="42"/>
        <v>JA</v>
      </c>
      <c r="L667" s="41"/>
      <c r="M667" s="36">
        <v>3</v>
      </c>
      <c r="N667" s="4" t="s">
        <v>553</v>
      </c>
      <c r="P667" s="52">
        <v>10</v>
      </c>
      <c r="Q667" s="53">
        <v>30</v>
      </c>
      <c r="R667" s="4"/>
      <c r="S667" s="4"/>
    </row>
    <row r="668" spans="1:19" x14ac:dyDescent="0.25">
      <c r="A668" s="2" t="s">
        <v>1189</v>
      </c>
      <c r="B668" s="8" t="s">
        <v>203</v>
      </c>
      <c r="C668" s="5"/>
      <c r="D668" s="3" t="s">
        <v>1037</v>
      </c>
      <c r="E668" s="36" t="str">
        <f t="shared" si="40"/>
        <v>FM</v>
      </c>
      <c r="F668" s="35" t="str">
        <f t="shared" si="43"/>
        <v>FM</v>
      </c>
      <c r="G668" s="4" t="str">
        <f t="shared" si="41"/>
        <v/>
      </c>
      <c r="H668" s="4"/>
      <c r="I668" s="62" t="str">
        <f>IFERROR(IF(AND(P668&gt;Q668,P668=200),3,IF(OR(P668&gt;=300,Q668&gt;=300),"IT",_xlfn.XLOOKUP(MAX(P668:Q668),codetabel!$A:$A,codetabel!E:E))),"")</f>
        <v>FM</v>
      </c>
      <c r="J668" s="33"/>
      <c r="K668" s="41" t="str">
        <f t="shared" si="42"/>
        <v>JA</v>
      </c>
      <c r="L668" s="41" t="s">
        <v>1371</v>
      </c>
      <c r="M668" s="36">
        <v>2</v>
      </c>
      <c r="N668" s="4" t="s">
        <v>553</v>
      </c>
      <c r="P668" s="52">
        <v>0</v>
      </c>
      <c r="Q668" s="53">
        <v>10</v>
      </c>
      <c r="R668" s="4"/>
      <c r="S668" s="4"/>
    </row>
    <row r="669" spans="1:19" x14ac:dyDescent="0.25">
      <c r="A669" s="2" t="s">
        <v>1190</v>
      </c>
      <c r="B669" s="7" t="s">
        <v>280</v>
      </c>
      <c r="C669" s="5"/>
      <c r="D669" s="3" t="s">
        <v>1038</v>
      </c>
      <c r="E669" s="36" t="str">
        <f t="shared" si="40"/>
        <v>FM</v>
      </c>
      <c r="F669" s="35" t="str">
        <f t="shared" si="43"/>
        <v>FM</v>
      </c>
      <c r="G669" s="4" t="str">
        <f t="shared" si="41"/>
        <v/>
      </c>
      <c r="H669" s="4"/>
      <c r="I669" s="62" t="str">
        <f>IFERROR(IF(AND(P669&gt;Q669,P669=200),3,IF(OR(P669&gt;=300,Q669&gt;=300),"IT",_xlfn.XLOOKUP(MAX(P669:Q669),codetabel!$A:$A,codetabel!E:E))),"")</f>
        <v>FM</v>
      </c>
      <c r="J669" s="33"/>
      <c r="K669" s="41" t="str">
        <f t="shared" si="42"/>
        <v>JA</v>
      </c>
      <c r="L669" s="41"/>
      <c r="M669" s="36">
        <v>1</v>
      </c>
      <c r="N669" s="4" t="s">
        <v>553</v>
      </c>
      <c r="P669" s="52">
        <v>0</v>
      </c>
      <c r="Q669" s="53">
        <v>10</v>
      </c>
      <c r="R669" s="4"/>
      <c r="S669" s="4"/>
    </row>
    <row r="670" spans="1:19" x14ac:dyDescent="0.25">
      <c r="A670" s="2" t="s">
        <v>1191</v>
      </c>
      <c r="B670" s="7" t="s">
        <v>278</v>
      </c>
      <c r="C670" s="5">
        <v>1</v>
      </c>
      <c r="D670" s="3" t="s">
        <v>1039</v>
      </c>
      <c r="E670" s="36">
        <f t="shared" si="40"/>
        <v>1</v>
      </c>
      <c r="F670" s="35" t="str">
        <f t="shared" si="43"/>
        <v>FM</v>
      </c>
      <c r="G670" s="4" t="str">
        <f t="shared" si="41"/>
        <v/>
      </c>
      <c r="H670" s="4"/>
      <c r="I670" s="62">
        <f>IFERROR(IF(AND(P670&gt;Q670,P670=200),3,IF(OR(P670&gt;=300,Q670&gt;=300),"IT",_xlfn.XLOOKUP(MAX(P670:Q670),codetabel!$A:$A,codetabel!E:E))),"")</f>
        <v>1</v>
      </c>
      <c r="J670" s="33"/>
      <c r="K670" s="41" t="str">
        <f t="shared" si="42"/>
        <v>JA</v>
      </c>
      <c r="L670" s="41"/>
      <c r="M670" s="36">
        <v>1</v>
      </c>
      <c r="N670" s="4" t="s">
        <v>553</v>
      </c>
      <c r="P670" s="52">
        <v>10</v>
      </c>
      <c r="Q670" s="53">
        <v>30</v>
      </c>
      <c r="R670" s="4"/>
      <c r="S670" s="4"/>
    </row>
    <row r="671" spans="1:19" x14ac:dyDescent="0.25">
      <c r="A671" s="2" t="s">
        <v>1191</v>
      </c>
      <c r="B671" s="7" t="s">
        <v>279</v>
      </c>
      <c r="C671" s="5">
        <v>2</v>
      </c>
      <c r="D671" s="3" t="s">
        <v>1126</v>
      </c>
      <c r="E671" s="36">
        <f t="shared" si="40"/>
        <v>1</v>
      </c>
      <c r="F671" s="35" t="str">
        <f t="shared" si="43"/>
        <v>FM</v>
      </c>
      <c r="G671" s="4" t="str">
        <f t="shared" si="41"/>
        <v/>
      </c>
      <c r="H671" s="4"/>
      <c r="I671" s="62">
        <f>IFERROR(IF(AND(P671&gt;Q671,P671=200),3,IF(OR(P671&gt;=300,Q671&gt;=300),"IT",_xlfn.XLOOKUP(MAX(P671:Q671),codetabel!$A:$A,codetabel!E:E))),"")</f>
        <v>1</v>
      </c>
      <c r="J671" s="33"/>
      <c r="K671" s="41" t="str">
        <f t="shared" si="42"/>
        <v>JA</v>
      </c>
      <c r="L671" s="41" t="s">
        <v>1371</v>
      </c>
      <c r="M671" s="36">
        <v>2</v>
      </c>
      <c r="N671" s="4" t="s">
        <v>553</v>
      </c>
      <c r="P671" s="52">
        <v>0</v>
      </c>
      <c r="Q671" s="53">
        <v>30</v>
      </c>
      <c r="R671" s="4"/>
      <c r="S671" s="4"/>
    </row>
    <row r="672" spans="1:19" x14ac:dyDescent="0.25">
      <c r="A672" s="2" t="s">
        <v>1192</v>
      </c>
      <c r="B672" s="7" t="s">
        <v>281</v>
      </c>
      <c r="C672" s="6" t="s">
        <v>308</v>
      </c>
      <c r="D672" s="3" t="s">
        <v>1225</v>
      </c>
      <c r="E672" s="36" t="str">
        <f t="shared" si="40"/>
        <v/>
      </c>
      <c r="F672" s="35" t="str">
        <f t="shared" si="43"/>
        <v/>
      </c>
      <c r="G672" s="4" t="str">
        <f t="shared" si="41"/>
        <v/>
      </c>
      <c r="H672" s="4"/>
      <c r="I672" s="62" t="str">
        <f>IFERROR(IF(AND(P672&gt;Q672,P672=200),3,IF(OR(P672&gt;=300,Q672&gt;=300),"IT",_xlfn.XLOOKUP(MAX(P672:Q672),codetabel!$A:$A,codetabel!E:E))),"")</f>
        <v/>
      </c>
      <c r="J672" s="33"/>
      <c r="K672" s="41" t="str">
        <f t="shared" si="42"/>
        <v/>
      </c>
      <c r="L672" s="41"/>
      <c r="M672" s="36"/>
      <c r="N672" s="4"/>
      <c r="P672" s="52"/>
      <c r="Q672" s="53"/>
      <c r="R672" s="4"/>
      <c r="S672" s="4"/>
    </row>
    <row r="673" spans="1:19" x14ac:dyDescent="0.25">
      <c r="A673" s="2" t="s">
        <v>1192</v>
      </c>
      <c r="B673" s="7" t="s">
        <v>281</v>
      </c>
      <c r="C673" s="6" t="s">
        <v>308</v>
      </c>
      <c r="D673" s="3" t="s">
        <v>1040</v>
      </c>
      <c r="E673" s="36" t="str">
        <f t="shared" si="40"/>
        <v/>
      </c>
      <c r="F673" s="35" t="str">
        <f t="shared" si="43"/>
        <v/>
      </c>
      <c r="G673" s="4" t="str">
        <f t="shared" si="41"/>
        <v/>
      </c>
      <c r="H673" s="4"/>
      <c r="I673" s="62" t="str">
        <f>IFERROR(IF(AND(P673&gt;Q673,P673=200),3,IF(OR(P673&gt;=300,Q673&gt;=300),"IT",_xlfn.XLOOKUP(MAX(P673:Q673),codetabel!$A:$A,codetabel!E:E))),"")</f>
        <v/>
      </c>
      <c r="J673" s="33"/>
      <c r="K673" s="41" t="str">
        <f t="shared" si="42"/>
        <v/>
      </c>
      <c r="L673" s="41"/>
      <c r="M673" s="36"/>
      <c r="N673" s="4"/>
      <c r="P673" s="52"/>
      <c r="Q673" s="53"/>
      <c r="R673" s="4"/>
      <c r="S673" s="4"/>
    </row>
    <row r="674" spans="1:19" x14ac:dyDescent="0.25">
      <c r="A674" s="2" t="s">
        <v>1216</v>
      </c>
      <c r="B674" s="7" t="s">
        <v>282</v>
      </c>
      <c r="C674" s="6" t="s">
        <v>596</v>
      </c>
      <c r="D674" s="3" t="s">
        <v>1041</v>
      </c>
      <c r="E674" s="36" t="str">
        <f t="shared" si="40"/>
        <v/>
      </c>
      <c r="F674" s="35" t="str">
        <f t="shared" si="43"/>
        <v/>
      </c>
      <c r="G674" s="4" t="str">
        <f t="shared" si="41"/>
        <v/>
      </c>
      <c r="H674" s="4"/>
      <c r="I674" s="62" t="str">
        <f>IFERROR(IF(AND(P674&gt;Q674,P674=200),3,IF(OR(P674&gt;=300,Q674&gt;=300),"IT",_xlfn.XLOOKUP(MAX(P674:Q674),codetabel!$A:$A,codetabel!E:E))),"")</f>
        <v/>
      </c>
      <c r="J674" s="33"/>
      <c r="K674" s="41" t="str">
        <f t="shared" si="42"/>
        <v/>
      </c>
      <c r="L674" s="41"/>
      <c r="M674" s="36"/>
      <c r="N674" s="4"/>
      <c r="P674" s="52"/>
      <c r="Q674" s="53"/>
      <c r="R674" s="4"/>
      <c r="S674" s="4"/>
    </row>
    <row r="675" spans="1:19" x14ac:dyDescent="0.25">
      <c r="A675" s="2" t="s">
        <v>1216</v>
      </c>
      <c r="B675" s="7" t="s">
        <v>282</v>
      </c>
      <c r="C675" s="6" t="s">
        <v>598</v>
      </c>
      <c r="D675" s="3" t="s">
        <v>1042</v>
      </c>
      <c r="E675" s="36">
        <f t="shared" si="40"/>
        <v>3</v>
      </c>
      <c r="F675" s="35">
        <f t="shared" si="43"/>
        <v>3</v>
      </c>
      <c r="G675" s="4" t="str">
        <f t="shared" si="41"/>
        <v/>
      </c>
      <c r="H675" s="4"/>
      <c r="I675" s="62">
        <f>IFERROR(IF(AND(P675&gt;Q675,P675=200),3,IF(OR(P675&gt;=300,Q675&gt;=300),"IT",_xlfn.XLOOKUP(MAX(P675:Q675),codetabel!$A:$A,codetabel!E:E))),"")</f>
        <v>3</v>
      </c>
      <c r="J675" s="33"/>
      <c r="K675" s="41" t="str">
        <f t="shared" si="42"/>
        <v xml:space="preserve"> </v>
      </c>
      <c r="L675" s="41"/>
      <c r="M675" s="36">
        <v>2</v>
      </c>
      <c r="N675" s="4" t="s">
        <v>312</v>
      </c>
      <c r="P675" s="52">
        <v>200</v>
      </c>
      <c r="Q675" s="53">
        <v>100</v>
      </c>
      <c r="R675" s="4"/>
      <c r="S675" s="4"/>
    </row>
    <row r="676" spans="1:19" x14ac:dyDescent="0.25">
      <c r="A676" s="2" t="s">
        <v>1216</v>
      </c>
      <c r="B676" s="7" t="s">
        <v>282</v>
      </c>
      <c r="C676" s="6" t="s">
        <v>599</v>
      </c>
      <c r="D676" s="3" t="s">
        <v>1043</v>
      </c>
      <c r="E676" s="36">
        <f t="shared" si="40"/>
        <v>4</v>
      </c>
      <c r="F676" s="35" t="str">
        <f t="shared" si="43"/>
        <v>IT</v>
      </c>
      <c r="G676" s="4" t="str">
        <f t="shared" si="41"/>
        <v>GPP</v>
      </c>
      <c r="H676" s="4"/>
      <c r="I676" s="62" t="str">
        <f>IFERROR(IF(AND(P676&gt;Q676,P676=200),3,IF(OR(P676&gt;=300,Q676&gt;=300),"IT",_xlfn.XLOOKUP(MAX(P676:Q676),codetabel!$A:$A,codetabel!E:E))),"")</f>
        <v>IT</v>
      </c>
      <c r="J676" s="33"/>
      <c r="K676" s="41" t="str">
        <f t="shared" si="42"/>
        <v xml:space="preserve"> </v>
      </c>
      <c r="L676" s="41"/>
      <c r="M676" s="36">
        <v>2</v>
      </c>
      <c r="N676" s="4" t="s">
        <v>312</v>
      </c>
      <c r="P676" s="52">
        <v>300</v>
      </c>
      <c r="Q676" s="53">
        <v>200</v>
      </c>
      <c r="R676" s="4" t="s">
        <v>303</v>
      </c>
      <c r="S676" s="4"/>
    </row>
    <row r="677" spans="1:19" x14ac:dyDescent="0.25">
      <c r="A677" s="2" t="s">
        <v>1216</v>
      </c>
      <c r="B677" s="7" t="s">
        <v>282</v>
      </c>
      <c r="C677" s="6" t="s">
        <v>848</v>
      </c>
      <c r="D677" s="3" t="s">
        <v>1044</v>
      </c>
      <c r="E677" s="36" t="str">
        <f t="shared" si="40"/>
        <v>IT</v>
      </c>
      <c r="F677" s="35" t="str">
        <f t="shared" si="43"/>
        <v>IT</v>
      </c>
      <c r="G677" s="4" t="str">
        <f t="shared" si="41"/>
        <v>GPP</v>
      </c>
      <c r="H677" s="4"/>
      <c r="I677" s="62" t="str">
        <f>IFERROR(IF(AND(P677&gt;Q677,P677=200),3,IF(OR(P677&gt;=300,Q677&gt;=300),"IT",_xlfn.XLOOKUP(MAX(P677:Q677),codetabel!$A:$A,codetabel!E:E))),"")</f>
        <v>IT</v>
      </c>
      <c r="J677" s="33"/>
      <c r="K677" s="41" t="str">
        <f t="shared" si="42"/>
        <v xml:space="preserve"> </v>
      </c>
      <c r="L677" s="41"/>
      <c r="M677" s="36">
        <v>3</v>
      </c>
      <c r="N677" s="4" t="s">
        <v>312</v>
      </c>
      <c r="P677" s="52">
        <v>500</v>
      </c>
      <c r="Q677" s="53">
        <v>300</v>
      </c>
      <c r="R677" s="4" t="s">
        <v>303</v>
      </c>
      <c r="S677" s="4"/>
    </row>
    <row r="678" spans="1:19" x14ac:dyDescent="0.25">
      <c r="A678" s="2" t="s">
        <v>1216</v>
      </c>
      <c r="B678" s="7" t="s">
        <v>282</v>
      </c>
      <c r="C678" s="6" t="s">
        <v>305</v>
      </c>
      <c r="D678" s="3" t="s">
        <v>1260</v>
      </c>
      <c r="E678" s="36" t="str">
        <f t="shared" si="40"/>
        <v>FM</v>
      </c>
      <c r="F678" s="35">
        <f t="shared" si="43"/>
        <v>1</v>
      </c>
      <c r="G678" s="4" t="str">
        <f t="shared" si="41"/>
        <v/>
      </c>
      <c r="H678" s="4"/>
      <c r="I678" s="62">
        <f>IFERROR(IF(AND(P678&gt;Q678,P678=200),3,IF(OR(P678&gt;=300,Q678&gt;=300),"IT",_xlfn.XLOOKUP(MAX(P678:Q678),codetabel!$A:$A,codetabel!E:E))),"")</f>
        <v>1</v>
      </c>
      <c r="J678" s="33"/>
      <c r="K678" s="41" t="str">
        <f t="shared" si="42"/>
        <v xml:space="preserve"> </v>
      </c>
      <c r="L678" s="41"/>
      <c r="M678" s="36">
        <v>1</v>
      </c>
      <c r="N678" s="4" t="s">
        <v>553</v>
      </c>
      <c r="P678" s="52">
        <v>30</v>
      </c>
      <c r="Q678" s="53">
        <v>10</v>
      </c>
      <c r="R678" s="4"/>
      <c r="S678" s="4"/>
    </row>
    <row r="679" spans="1:19" x14ac:dyDescent="0.25">
      <c r="A679" s="2" t="s">
        <v>1217</v>
      </c>
      <c r="B679" s="7" t="s">
        <v>283</v>
      </c>
      <c r="C679" s="6" t="s">
        <v>561</v>
      </c>
      <c r="D679" s="3" t="s">
        <v>1045</v>
      </c>
      <c r="E679" s="36">
        <f t="shared" si="40"/>
        <v>2</v>
      </c>
      <c r="F679" s="35">
        <f t="shared" si="43"/>
        <v>2</v>
      </c>
      <c r="G679" s="4" t="str">
        <f t="shared" si="41"/>
        <v/>
      </c>
      <c r="H679" s="4"/>
      <c r="I679" s="62">
        <f>IFERROR(IF(AND(P679&gt;Q679,P679=200),3,IF(OR(P679&gt;=300,Q679&gt;=300),"IT",_xlfn.XLOOKUP(MAX(P679:Q679),codetabel!$A:$A,codetabel!E:E))),"")</f>
        <v>2</v>
      </c>
      <c r="J679" s="33"/>
      <c r="K679" s="41" t="str">
        <f t="shared" si="42"/>
        <v xml:space="preserve"> </v>
      </c>
      <c r="L679" s="41"/>
      <c r="M679" s="36">
        <v>2</v>
      </c>
      <c r="N679" s="4" t="s">
        <v>312</v>
      </c>
      <c r="P679" s="52">
        <v>50</v>
      </c>
      <c r="Q679" s="53">
        <v>50</v>
      </c>
      <c r="R679" s="4"/>
      <c r="S679" s="4"/>
    </row>
    <row r="680" spans="1:19" x14ac:dyDescent="0.25">
      <c r="A680" s="2" t="s">
        <v>1217</v>
      </c>
      <c r="B680" s="7" t="s">
        <v>283</v>
      </c>
      <c r="C680" s="6" t="s">
        <v>305</v>
      </c>
      <c r="D680" s="3" t="s">
        <v>1046</v>
      </c>
      <c r="E680" s="36">
        <f t="shared" si="40"/>
        <v>2</v>
      </c>
      <c r="F680" s="35">
        <f t="shared" si="43"/>
        <v>1</v>
      </c>
      <c r="G680" s="4" t="str">
        <f t="shared" si="41"/>
        <v/>
      </c>
      <c r="H680" s="4" t="s">
        <v>1237</v>
      </c>
      <c r="I680" s="62">
        <f>IFERROR(IF(AND(P680&gt;Q680,P680=200),3,IF(OR(P680&gt;=300,Q680&gt;=300),"IT",_xlfn.XLOOKUP(MAX(P680:Q680),codetabel!$A:$A,codetabel!E:E))),"")</f>
        <v>2</v>
      </c>
      <c r="J680" s="33"/>
      <c r="K680" s="41" t="str">
        <f t="shared" si="42"/>
        <v xml:space="preserve"> </v>
      </c>
      <c r="L680" s="41"/>
      <c r="M680" s="36">
        <v>2</v>
      </c>
      <c r="N680" s="4" t="s">
        <v>312</v>
      </c>
      <c r="P680" s="52">
        <v>30</v>
      </c>
      <c r="Q680" s="53">
        <v>50</v>
      </c>
      <c r="R680" s="4"/>
      <c r="S680" s="4" t="s">
        <v>1237</v>
      </c>
    </row>
    <row r="681" spans="1:19" x14ac:dyDescent="0.25">
      <c r="A681" s="2" t="s">
        <v>1217</v>
      </c>
      <c r="B681" s="7" t="s">
        <v>283</v>
      </c>
      <c r="C681" s="6" t="s">
        <v>302</v>
      </c>
      <c r="D681" s="3" t="s">
        <v>1058</v>
      </c>
      <c r="E681" s="36" t="str">
        <f t="shared" si="40"/>
        <v>IT</v>
      </c>
      <c r="F681" s="35">
        <f t="shared" si="43"/>
        <v>3</v>
      </c>
      <c r="G681" s="4" t="str">
        <f t="shared" si="41"/>
        <v/>
      </c>
      <c r="H681" s="4"/>
      <c r="I681" s="62" t="str">
        <f>IFERROR(IF(AND(P681&gt;Q681,P681=200),3,IF(OR(P681&gt;=300,Q681&gt;=300),"IT",_xlfn.XLOOKUP(MAX(P681:Q681),codetabel!$A:$A,codetabel!E:E))),"")</f>
        <v>IT</v>
      </c>
      <c r="J681" s="33"/>
      <c r="K681" s="41" t="str">
        <f t="shared" si="42"/>
        <v xml:space="preserve"> </v>
      </c>
      <c r="L681" s="41"/>
      <c r="M681" s="36">
        <v>3</v>
      </c>
      <c r="N681" s="4" t="s">
        <v>312</v>
      </c>
      <c r="P681" s="52">
        <v>200</v>
      </c>
      <c r="Q681" s="53">
        <v>300</v>
      </c>
      <c r="R681" s="4"/>
      <c r="S681" s="4"/>
    </row>
    <row r="682" spans="1:19" x14ac:dyDescent="0.25">
      <c r="A682" s="2" t="s">
        <v>1218</v>
      </c>
      <c r="B682" s="7" t="s">
        <v>284</v>
      </c>
      <c r="C682" s="6" t="s">
        <v>596</v>
      </c>
      <c r="D682" s="3" t="s">
        <v>1047</v>
      </c>
      <c r="E682" s="36" t="str">
        <f t="shared" si="40"/>
        <v/>
      </c>
      <c r="F682" s="35" t="str">
        <f t="shared" si="43"/>
        <v/>
      </c>
      <c r="G682" s="4" t="str">
        <f t="shared" si="41"/>
        <v/>
      </c>
      <c r="H682" s="4"/>
      <c r="I682" s="62" t="str">
        <f>IFERROR(IF(AND(P682&gt;Q682,P682=200),3,IF(OR(P682&gt;=300,Q682&gt;=300),"IT",_xlfn.XLOOKUP(MAX(P682:Q682),codetabel!$A:$A,codetabel!E:E))),"")</f>
        <v/>
      </c>
      <c r="J682" s="33"/>
      <c r="K682" s="41" t="str">
        <f t="shared" si="42"/>
        <v/>
      </c>
      <c r="L682" s="41"/>
      <c r="M682" s="36"/>
      <c r="N682" s="4"/>
      <c r="P682" s="52"/>
      <c r="Q682" s="53"/>
      <c r="R682" s="4"/>
      <c r="S682" s="4"/>
    </row>
    <row r="683" spans="1:19" x14ac:dyDescent="0.25">
      <c r="A683" s="2" t="s">
        <v>1218</v>
      </c>
      <c r="B683" s="7" t="s">
        <v>284</v>
      </c>
      <c r="C683" s="6" t="s">
        <v>598</v>
      </c>
      <c r="D683" s="3" t="s">
        <v>1048</v>
      </c>
      <c r="E683" s="36">
        <f t="shared" si="40"/>
        <v>3</v>
      </c>
      <c r="F683" s="35" t="str">
        <f t="shared" si="43"/>
        <v>IT</v>
      </c>
      <c r="G683" s="4" t="str">
        <f t="shared" si="41"/>
        <v/>
      </c>
      <c r="H683" s="4"/>
      <c r="I683" s="62" t="str">
        <f>IFERROR(IF(AND(P683&gt;Q683,P683=200),3,IF(OR(P683&gt;=300,Q683&gt;=300),"IT",_xlfn.XLOOKUP(MAX(P683:Q683),codetabel!$A:$A,codetabel!E:E))),"")</f>
        <v>IT</v>
      </c>
      <c r="J683" s="33"/>
      <c r="K683" s="41" t="str">
        <f t="shared" si="42"/>
        <v xml:space="preserve"> </v>
      </c>
      <c r="L683" s="41"/>
      <c r="M683" s="36">
        <v>3</v>
      </c>
      <c r="N683" s="4" t="s">
        <v>312</v>
      </c>
      <c r="P683" s="52">
        <v>500</v>
      </c>
      <c r="Q683" s="53">
        <v>100</v>
      </c>
      <c r="R683" s="4"/>
      <c r="S683" s="4"/>
    </row>
    <row r="684" spans="1:19" x14ac:dyDescent="0.25">
      <c r="A684" s="2" t="s">
        <v>1218</v>
      </c>
      <c r="B684" s="7" t="s">
        <v>284</v>
      </c>
      <c r="C684" s="6" t="s">
        <v>599</v>
      </c>
      <c r="D684" s="3" t="s">
        <v>1049</v>
      </c>
      <c r="E684" s="36">
        <f t="shared" si="40"/>
        <v>1</v>
      </c>
      <c r="F684" s="35">
        <f t="shared" si="43"/>
        <v>3</v>
      </c>
      <c r="G684" s="4" t="str">
        <f t="shared" si="41"/>
        <v/>
      </c>
      <c r="H684" s="4"/>
      <c r="I684" s="62">
        <f>IFERROR(IF(AND(P684&gt;Q684,P684=200),3,IF(OR(P684&gt;=300,Q684&gt;=300),"IT",_xlfn.XLOOKUP(MAX(P684:Q684),codetabel!$A:$A,codetabel!E:E))),"")</f>
        <v>3</v>
      </c>
      <c r="J684" s="33"/>
      <c r="K684" s="41" t="str">
        <f t="shared" si="42"/>
        <v xml:space="preserve"> </v>
      </c>
      <c r="L684" s="41"/>
      <c r="M684" s="36">
        <v>1</v>
      </c>
      <c r="N684" s="4" t="s">
        <v>312</v>
      </c>
      <c r="P684" s="52">
        <v>100</v>
      </c>
      <c r="Q684" s="53">
        <v>30</v>
      </c>
      <c r="R684" s="4"/>
      <c r="S684" s="4"/>
    </row>
    <row r="685" spans="1:19" x14ac:dyDescent="0.25">
      <c r="A685" s="2" t="s">
        <v>1218</v>
      </c>
      <c r="B685" s="7" t="s">
        <v>284</v>
      </c>
      <c r="C685" s="6" t="s">
        <v>848</v>
      </c>
      <c r="D685" s="3" t="s">
        <v>1050</v>
      </c>
      <c r="E685" s="36">
        <f t="shared" si="40"/>
        <v>4</v>
      </c>
      <c r="F685" s="35" t="str">
        <f t="shared" si="43"/>
        <v>FM</v>
      </c>
      <c r="G685" s="4" t="str">
        <f t="shared" si="41"/>
        <v/>
      </c>
      <c r="H685" s="4"/>
      <c r="I685" s="62">
        <f>IFERROR(IF(AND(P685&gt;Q685,P685=200),3,IF(OR(P685&gt;=300,Q685&gt;=300),"IT",_xlfn.XLOOKUP(MAX(P685:Q685),codetabel!$A:$A,codetabel!E:E))),"")</f>
        <v>4</v>
      </c>
      <c r="J685" s="33"/>
      <c r="K685" s="41" t="str">
        <f t="shared" si="42"/>
        <v xml:space="preserve"> </v>
      </c>
      <c r="L685" s="41"/>
      <c r="M685" s="36">
        <v>1</v>
      </c>
      <c r="N685" s="4" t="s">
        <v>312</v>
      </c>
      <c r="P685" s="52">
        <v>0</v>
      </c>
      <c r="Q685" s="53">
        <v>200</v>
      </c>
      <c r="R685" s="4"/>
      <c r="S685" s="4"/>
    </row>
    <row r="686" spans="1:19" x14ac:dyDescent="0.25">
      <c r="A686" s="2" t="s">
        <v>1218</v>
      </c>
      <c r="B686" s="7" t="s">
        <v>284</v>
      </c>
      <c r="C686" s="6" t="s">
        <v>849</v>
      </c>
      <c r="D686" s="3" t="s">
        <v>1051</v>
      </c>
      <c r="E686" s="36">
        <f t="shared" si="40"/>
        <v>1</v>
      </c>
      <c r="F686" s="35">
        <f t="shared" si="43"/>
        <v>2</v>
      </c>
      <c r="G686" s="4" t="str">
        <f t="shared" si="41"/>
        <v/>
      </c>
      <c r="H686" s="4"/>
      <c r="I686" s="62">
        <f>IFERROR(IF(AND(P686&gt;Q686,P686=200),3,IF(OR(P686&gt;=300,Q686&gt;=300),"IT",_xlfn.XLOOKUP(MAX(P686:Q686),codetabel!$A:$A,codetabel!E:E))),"")</f>
        <v>2</v>
      </c>
      <c r="J686" s="33"/>
      <c r="K686" s="41" t="str">
        <f t="shared" si="42"/>
        <v xml:space="preserve"> </v>
      </c>
      <c r="L686" s="41"/>
      <c r="M686" s="36">
        <v>1</v>
      </c>
      <c r="N686" s="4" t="s">
        <v>312</v>
      </c>
      <c r="P686" s="52">
        <v>50</v>
      </c>
      <c r="Q686" s="53">
        <v>30</v>
      </c>
      <c r="R686" s="4"/>
      <c r="S686" s="4"/>
    </row>
    <row r="687" spans="1:19" x14ac:dyDescent="0.25">
      <c r="A687" s="2" t="s">
        <v>1218</v>
      </c>
      <c r="B687" s="7" t="s">
        <v>284</v>
      </c>
      <c r="C687" s="6" t="s">
        <v>851</v>
      </c>
      <c r="D687" s="3" t="s">
        <v>1052</v>
      </c>
      <c r="E687" s="36" t="str">
        <f t="shared" si="40"/>
        <v>FM</v>
      </c>
      <c r="F687" s="35">
        <f t="shared" si="43"/>
        <v>3</v>
      </c>
      <c r="G687" s="4" t="str">
        <f t="shared" si="41"/>
        <v/>
      </c>
      <c r="H687" s="4" t="s">
        <v>1237</v>
      </c>
      <c r="I687" s="62">
        <f>IFERROR(IF(AND(P687&gt;Q687,P687=200),3,IF(OR(P687&gt;=300,Q687&gt;=300),"IT",_xlfn.XLOOKUP(MAX(P687:Q687),codetabel!$A:$A,codetabel!E:E))),"")</f>
        <v>3</v>
      </c>
      <c r="J687" s="33"/>
      <c r="K687" s="41" t="str">
        <f t="shared" si="42"/>
        <v xml:space="preserve"> </v>
      </c>
      <c r="L687" s="41"/>
      <c r="M687" s="36">
        <v>1</v>
      </c>
      <c r="N687" s="4" t="s">
        <v>312</v>
      </c>
      <c r="P687" s="52">
        <v>100</v>
      </c>
      <c r="Q687" s="53">
        <v>10</v>
      </c>
      <c r="R687" s="4"/>
      <c r="S687" s="4" t="s">
        <v>1237</v>
      </c>
    </row>
    <row r="688" spans="1:19" x14ac:dyDescent="0.25">
      <c r="A688" s="2" t="s">
        <v>1218</v>
      </c>
      <c r="B688" s="7" t="s">
        <v>284</v>
      </c>
      <c r="C688" s="6" t="s">
        <v>1053</v>
      </c>
      <c r="D688" s="3" t="s">
        <v>1054</v>
      </c>
      <c r="E688" s="36" t="str">
        <f t="shared" si="40"/>
        <v>IT</v>
      </c>
      <c r="F688" s="35" t="str">
        <f t="shared" si="43"/>
        <v>IT</v>
      </c>
      <c r="G688" s="4" t="str">
        <f t="shared" si="41"/>
        <v>GPP</v>
      </c>
      <c r="H688" s="4"/>
      <c r="I688" s="62" t="str">
        <f>IFERROR(IF(AND(P688&gt;Q688,P688=200),3,IF(OR(P688&gt;=300,Q688&gt;=300),"IT",_xlfn.XLOOKUP(MAX(P688:Q688),codetabel!$A:$A,codetabel!E:E))),"")</f>
        <v>IT</v>
      </c>
      <c r="J688" s="33"/>
      <c r="K688" s="41" t="str">
        <f t="shared" si="42"/>
        <v xml:space="preserve"> </v>
      </c>
      <c r="L688" s="41"/>
      <c r="M688" s="36">
        <v>3</v>
      </c>
      <c r="N688" s="4" t="s">
        <v>312</v>
      </c>
      <c r="P688" s="52">
        <v>300</v>
      </c>
      <c r="Q688" s="53">
        <v>300</v>
      </c>
      <c r="R688" s="4" t="s">
        <v>303</v>
      </c>
      <c r="S688" s="4"/>
    </row>
    <row r="689" spans="1:19" x14ac:dyDescent="0.25">
      <c r="A689" s="2" t="s">
        <v>1218</v>
      </c>
      <c r="B689" s="7" t="s">
        <v>284</v>
      </c>
      <c r="C689" s="6" t="s">
        <v>1055</v>
      </c>
      <c r="D689" s="3" t="s">
        <v>1056</v>
      </c>
      <c r="E689" s="36">
        <f t="shared" si="40"/>
        <v>1</v>
      </c>
      <c r="F689" s="35" t="str">
        <f t="shared" si="43"/>
        <v>FM</v>
      </c>
      <c r="G689" s="4" t="str">
        <f t="shared" si="41"/>
        <v/>
      </c>
      <c r="H689" s="4" t="s">
        <v>1237</v>
      </c>
      <c r="I689" s="62">
        <f>IFERROR(IF(AND(P689&gt;Q689,P689=200),3,IF(OR(P689&gt;=300,Q689&gt;=300),"IT",_xlfn.XLOOKUP(MAX(P689:Q689),codetabel!$A:$A,codetabel!E:E))),"")</f>
        <v>1</v>
      </c>
      <c r="J689" s="33"/>
      <c r="K689" s="41" t="str">
        <f t="shared" si="42"/>
        <v>JA</v>
      </c>
      <c r="L689" s="41"/>
      <c r="M689" s="36">
        <v>1</v>
      </c>
      <c r="N689" s="4" t="s">
        <v>312</v>
      </c>
      <c r="P689" s="52">
        <v>10</v>
      </c>
      <c r="Q689" s="53">
        <v>30</v>
      </c>
      <c r="R689" s="4"/>
      <c r="S689" s="4" t="s">
        <v>1237</v>
      </c>
    </row>
    <row r="690" spans="1:19" x14ac:dyDescent="0.25">
      <c r="A690" s="2" t="s">
        <v>1218</v>
      </c>
      <c r="B690" s="7" t="s">
        <v>284</v>
      </c>
      <c r="C690" s="6" t="s">
        <v>305</v>
      </c>
      <c r="D690" s="3" t="s">
        <v>1057</v>
      </c>
      <c r="E690" s="36" t="str">
        <f t="shared" si="40"/>
        <v>IT</v>
      </c>
      <c r="F690" s="35" t="str">
        <f t="shared" si="43"/>
        <v>IT</v>
      </c>
      <c r="G690" s="4" t="str">
        <f t="shared" si="41"/>
        <v/>
      </c>
      <c r="H690" s="4"/>
      <c r="I690" s="62" t="str">
        <f>IFERROR(IF(AND(P690&gt;Q690,P690=200),3,IF(OR(P690&gt;=300,Q690&gt;=300),"IT",_xlfn.XLOOKUP(MAX(P690:Q690),codetabel!$A:$A,codetabel!E:E))),"")</f>
        <v>IT</v>
      </c>
      <c r="J690" s="33"/>
      <c r="K690" s="41" t="str">
        <f t="shared" si="42"/>
        <v xml:space="preserve"> </v>
      </c>
      <c r="L690" s="41"/>
      <c r="M690" s="36">
        <v>3</v>
      </c>
      <c r="N690" s="4" t="s">
        <v>312</v>
      </c>
      <c r="P690" s="52">
        <v>300</v>
      </c>
      <c r="Q690" s="53">
        <v>300</v>
      </c>
      <c r="R690" s="4"/>
      <c r="S690" s="4"/>
    </row>
    <row r="691" spans="1:19" x14ac:dyDescent="0.25">
      <c r="A691" s="2" t="s">
        <v>1218</v>
      </c>
      <c r="B691" s="7" t="s">
        <v>284</v>
      </c>
      <c r="C691" s="6" t="s">
        <v>859</v>
      </c>
      <c r="D691" s="3" t="s">
        <v>1059</v>
      </c>
      <c r="E691" s="36" t="str">
        <f t="shared" si="40"/>
        <v/>
      </c>
      <c r="F691" s="35" t="str">
        <f t="shared" si="43"/>
        <v/>
      </c>
      <c r="G691" s="4" t="str">
        <f t="shared" si="41"/>
        <v/>
      </c>
      <c r="H691" s="4"/>
      <c r="I691" s="62" t="str">
        <f>IFERROR(IF(AND(P691&gt;Q691,P691=200),3,IF(OR(P691&gt;=300,Q691&gt;=300),"IT",_xlfn.XLOOKUP(MAX(P691:Q691),codetabel!$A:$A,codetabel!E:E))),"")</f>
        <v/>
      </c>
      <c r="J691" s="33"/>
      <c r="K691" s="41" t="str">
        <f t="shared" si="42"/>
        <v/>
      </c>
      <c r="L691" s="41"/>
      <c r="M691" s="36"/>
      <c r="N691" s="4"/>
      <c r="P691" s="52"/>
      <c r="Q691" s="53"/>
      <c r="R691" s="4"/>
      <c r="S691" s="4"/>
    </row>
    <row r="692" spans="1:19" x14ac:dyDescent="0.25">
      <c r="A692" s="2" t="s">
        <v>1218</v>
      </c>
      <c r="B692" s="7" t="s">
        <v>284</v>
      </c>
      <c r="C692" s="6" t="s">
        <v>861</v>
      </c>
      <c r="D692" s="3" t="s">
        <v>1244</v>
      </c>
      <c r="E692" s="36">
        <f t="shared" si="40"/>
        <v>2</v>
      </c>
      <c r="F692" s="35" t="str">
        <f t="shared" si="43"/>
        <v>IT</v>
      </c>
      <c r="G692" s="4" t="str">
        <f t="shared" si="41"/>
        <v/>
      </c>
      <c r="H692" s="4"/>
      <c r="I692" s="62" t="str">
        <f>IFERROR(IF(AND(P692&gt;Q692,P692=200),3,IF(OR(P692&gt;=300,Q692&gt;=300),"IT",_xlfn.XLOOKUP(MAX(P692:Q692),codetabel!$A:$A,codetabel!E:E))),"")</f>
        <v>IT</v>
      </c>
      <c r="J692" s="33"/>
      <c r="K692" s="41" t="str">
        <f t="shared" si="42"/>
        <v xml:space="preserve"> </v>
      </c>
      <c r="L692" s="41"/>
      <c r="M692" s="36">
        <v>2</v>
      </c>
      <c r="N692" s="4" t="s">
        <v>312</v>
      </c>
      <c r="P692" s="52">
        <v>300</v>
      </c>
      <c r="Q692" s="53">
        <v>50</v>
      </c>
      <c r="R692" s="4"/>
      <c r="S692" s="4"/>
    </row>
    <row r="693" spans="1:19" x14ac:dyDescent="0.25">
      <c r="A693" s="2" t="s">
        <v>1218</v>
      </c>
      <c r="B693" s="7" t="s">
        <v>284</v>
      </c>
      <c r="C693" s="6" t="s">
        <v>863</v>
      </c>
      <c r="D693" s="3" t="s">
        <v>1245</v>
      </c>
      <c r="E693" s="36">
        <f t="shared" si="40"/>
        <v>3</v>
      </c>
      <c r="F693" s="35" t="str">
        <f t="shared" si="43"/>
        <v>IT</v>
      </c>
      <c r="G693" s="4" t="str">
        <f t="shared" si="41"/>
        <v/>
      </c>
      <c r="H693" s="4"/>
      <c r="I693" s="62" t="str">
        <f>IFERROR(IF(AND(P693&gt;Q693,P693=200),3,IF(OR(P693&gt;=300,Q693&gt;=300),"IT",_xlfn.XLOOKUP(MAX(P693:Q693),codetabel!$A:$A,codetabel!E:E))),"")</f>
        <v>IT</v>
      </c>
      <c r="J693" s="33"/>
      <c r="K693" s="41" t="str">
        <f t="shared" si="42"/>
        <v xml:space="preserve"> </v>
      </c>
      <c r="L693" s="41"/>
      <c r="M693" s="36">
        <v>2</v>
      </c>
      <c r="N693" s="4" t="s">
        <v>312</v>
      </c>
      <c r="P693" s="52">
        <v>700</v>
      </c>
      <c r="Q693" s="53">
        <v>100</v>
      </c>
      <c r="R693" s="4"/>
      <c r="S693" s="4"/>
    </row>
    <row r="694" spans="1:19" x14ac:dyDescent="0.25">
      <c r="A694" s="2" t="s">
        <v>1218</v>
      </c>
      <c r="B694" s="7" t="s">
        <v>284</v>
      </c>
      <c r="C694" s="6" t="s">
        <v>865</v>
      </c>
      <c r="D694" s="3" t="s">
        <v>1246</v>
      </c>
      <c r="E694" s="36">
        <f t="shared" si="40"/>
        <v>3</v>
      </c>
      <c r="F694" s="35">
        <f t="shared" si="43"/>
        <v>3</v>
      </c>
      <c r="G694" s="4" t="str">
        <f t="shared" si="41"/>
        <v/>
      </c>
      <c r="H694" s="4"/>
      <c r="I694" s="62">
        <f>IFERROR(IF(AND(P694&gt;Q694,P694=200),3,IF(OR(P694&gt;=300,Q694&gt;=300),"IT",_xlfn.XLOOKUP(MAX(P694:Q694),codetabel!$A:$A,codetabel!E:E))),"")</f>
        <v>3</v>
      </c>
      <c r="J694" s="33"/>
      <c r="K694" s="41" t="str">
        <f t="shared" si="42"/>
        <v xml:space="preserve"> </v>
      </c>
      <c r="L694" s="41"/>
      <c r="M694" s="36">
        <v>2</v>
      </c>
      <c r="N694" s="4" t="s">
        <v>312</v>
      </c>
      <c r="P694" s="52">
        <v>100</v>
      </c>
      <c r="Q694" s="53">
        <v>100</v>
      </c>
      <c r="R694" s="4"/>
      <c r="S694" s="4"/>
    </row>
    <row r="695" spans="1:19" x14ac:dyDescent="0.25">
      <c r="A695" s="2" t="s">
        <v>1218</v>
      </c>
      <c r="B695" s="7" t="s">
        <v>284</v>
      </c>
      <c r="C695" s="6" t="s">
        <v>867</v>
      </c>
      <c r="D695" s="3" t="s">
        <v>1247</v>
      </c>
      <c r="E695" s="36">
        <f t="shared" si="40"/>
        <v>3</v>
      </c>
      <c r="F695" s="35">
        <f t="shared" si="43"/>
        <v>3</v>
      </c>
      <c r="G695" s="4" t="str">
        <f t="shared" si="41"/>
        <v/>
      </c>
      <c r="H695" s="4"/>
      <c r="I695" s="62">
        <f>IFERROR(IF(AND(P695&gt;Q695,P695=200),3,IF(OR(P695&gt;=300,Q695&gt;=300),"IT",_xlfn.XLOOKUP(MAX(P695:Q695),codetabel!$A:$A,codetabel!E:E))),"")</f>
        <v>3</v>
      </c>
      <c r="J695" s="33"/>
      <c r="K695" s="41" t="str">
        <f t="shared" si="42"/>
        <v xml:space="preserve"> </v>
      </c>
      <c r="L695" s="41"/>
      <c r="M695" s="36">
        <v>3</v>
      </c>
      <c r="N695" s="4" t="s">
        <v>312</v>
      </c>
      <c r="P695" s="52">
        <v>200</v>
      </c>
      <c r="Q695" s="53">
        <v>100</v>
      </c>
      <c r="R695" s="4"/>
      <c r="S695" s="4"/>
    </row>
    <row r="696" spans="1:19" x14ac:dyDescent="0.25">
      <c r="A696" s="2" t="s">
        <v>1218</v>
      </c>
      <c r="B696" s="7" t="s">
        <v>284</v>
      </c>
      <c r="C696" s="6" t="s">
        <v>1222</v>
      </c>
      <c r="D696" s="3" t="s">
        <v>1224</v>
      </c>
      <c r="E696" s="36">
        <f t="shared" si="40"/>
        <v>3</v>
      </c>
      <c r="F696" s="35">
        <f t="shared" si="43"/>
        <v>3</v>
      </c>
      <c r="G696" s="4" t="str">
        <f t="shared" si="41"/>
        <v/>
      </c>
      <c r="H696" s="4" t="s">
        <v>1237</v>
      </c>
      <c r="I696" s="62">
        <f>IFERROR(IF(AND(P696&gt;Q696,P696=200),3,IF(OR(P696&gt;=300,Q696&gt;=300),"IT",_xlfn.XLOOKUP(MAX(P696:Q696),codetabel!$A:$A,codetabel!E:E))),"")</f>
        <v>3</v>
      </c>
      <c r="J696" s="33"/>
      <c r="K696" s="41" t="str">
        <f t="shared" si="42"/>
        <v xml:space="preserve"> </v>
      </c>
      <c r="L696" s="41"/>
      <c r="M696" s="36">
        <v>3</v>
      </c>
      <c r="N696" s="4" t="s">
        <v>312</v>
      </c>
      <c r="P696" s="52">
        <v>200</v>
      </c>
      <c r="Q696" s="53">
        <v>100</v>
      </c>
      <c r="R696" s="4"/>
      <c r="S696" s="4" t="s">
        <v>1237</v>
      </c>
    </row>
    <row r="697" spans="1:19" x14ac:dyDescent="0.25">
      <c r="A697" s="2" t="s">
        <v>1193</v>
      </c>
      <c r="B697" s="7" t="s">
        <v>254</v>
      </c>
      <c r="C697" s="6" t="s">
        <v>308</v>
      </c>
      <c r="D697" s="3" t="s">
        <v>1225</v>
      </c>
      <c r="E697" s="36" t="str">
        <f t="shared" si="40"/>
        <v/>
      </c>
      <c r="F697" s="35" t="str">
        <f t="shared" si="43"/>
        <v/>
      </c>
      <c r="G697" s="4" t="str">
        <f t="shared" si="41"/>
        <v/>
      </c>
      <c r="H697" s="4"/>
      <c r="I697" s="62" t="str">
        <f>IFERROR(IF(AND(P697&gt;Q697,P697=200),3,IF(OR(P697&gt;=300,Q697&gt;=300),"IT",_xlfn.XLOOKUP(MAX(P697:Q697),codetabel!$A:$A,codetabel!E:E))),"")</f>
        <v/>
      </c>
      <c r="J697" s="33"/>
      <c r="K697" s="41" t="str">
        <f t="shared" si="42"/>
        <v/>
      </c>
      <c r="L697" s="41"/>
      <c r="M697" s="36"/>
      <c r="N697" s="4"/>
      <c r="P697" s="52"/>
      <c r="Q697" s="53"/>
      <c r="R697" s="4"/>
      <c r="S697" s="4"/>
    </row>
    <row r="698" spans="1:19" x14ac:dyDescent="0.25">
      <c r="A698" s="2" t="s">
        <v>1193</v>
      </c>
      <c r="B698" s="7" t="s">
        <v>254</v>
      </c>
      <c r="C698" s="6" t="s">
        <v>308</v>
      </c>
      <c r="D698" s="3" t="s">
        <v>1060</v>
      </c>
      <c r="E698" s="36" t="str">
        <f t="shared" si="40"/>
        <v/>
      </c>
      <c r="F698" s="35" t="str">
        <f t="shared" si="43"/>
        <v/>
      </c>
      <c r="G698" s="4" t="str">
        <f t="shared" si="41"/>
        <v/>
      </c>
      <c r="H698" s="4"/>
      <c r="I698" s="62" t="str">
        <f>IFERROR(IF(AND(P698&gt;Q698,P698=200),3,IF(OR(P698&gt;=300,Q698&gt;=300),"IT",_xlfn.XLOOKUP(MAX(P698:Q698),codetabel!$A:$A,codetabel!E:E))),"")</f>
        <v/>
      </c>
      <c r="J698" s="33"/>
      <c r="K698" s="41" t="str">
        <f t="shared" si="42"/>
        <v/>
      </c>
      <c r="L698" s="41"/>
      <c r="M698" s="36"/>
      <c r="N698" s="4"/>
      <c r="P698" s="52"/>
      <c r="Q698" s="53"/>
      <c r="R698" s="4"/>
      <c r="S698" s="4"/>
    </row>
    <row r="699" spans="1:19" x14ac:dyDescent="0.25">
      <c r="A699" s="2" t="s">
        <v>1194</v>
      </c>
      <c r="B699" s="7" t="s">
        <v>255</v>
      </c>
      <c r="C699" s="5"/>
      <c r="D699" s="3" t="s">
        <v>1061</v>
      </c>
      <c r="E699" s="36" t="str">
        <f t="shared" si="40"/>
        <v>FM</v>
      </c>
      <c r="F699" s="35" t="str">
        <f t="shared" si="43"/>
        <v>FM</v>
      </c>
      <c r="G699" s="4" t="str">
        <f t="shared" si="41"/>
        <v/>
      </c>
      <c r="H699" s="4"/>
      <c r="I699" s="62" t="str">
        <f>IFERROR(IF(AND(P699&gt;Q699,P699=200),3,IF(OR(P699&gt;=300,Q699&gt;=300),"IT",_xlfn.XLOOKUP(MAX(P699:Q699),codetabel!$A:$A,codetabel!E:E))),"")</f>
        <v>FM</v>
      </c>
      <c r="J699" s="33"/>
      <c r="K699" s="41" t="str">
        <f t="shared" si="42"/>
        <v>JA</v>
      </c>
      <c r="L699" s="41"/>
      <c r="M699" s="36">
        <v>1</v>
      </c>
      <c r="N699" s="4" t="s">
        <v>553</v>
      </c>
      <c r="P699" s="52">
        <v>0</v>
      </c>
      <c r="Q699" s="53">
        <v>10</v>
      </c>
      <c r="R699" s="4"/>
      <c r="S699" s="4"/>
    </row>
    <row r="700" spans="1:19" x14ac:dyDescent="0.25">
      <c r="A700" s="2" t="s">
        <v>1195</v>
      </c>
      <c r="B700" s="7" t="s">
        <v>256</v>
      </c>
      <c r="C700" s="5"/>
      <c r="D700" s="3" t="s">
        <v>1062</v>
      </c>
      <c r="E700" s="36">
        <f t="shared" si="40"/>
        <v>1</v>
      </c>
      <c r="F700" s="35" t="str">
        <f t="shared" si="43"/>
        <v>FM</v>
      </c>
      <c r="G700" s="4" t="str">
        <f t="shared" si="41"/>
        <v/>
      </c>
      <c r="H700" s="4"/>
      <c r="I700" s="62">
        <f>IFERROR(IF(AND(P700&gt;Q700,P700=200),3,IF(OR(P700&gt;=300,Q700&gt;=300),"IT",_xlfn.XLOOKUP(MAX(P700:Q700),codetabel!$A:$A,codetabel!E:E))),"")</f>
        <v>1</v>
      </c>
      <c r="J700" s="33"/>
      <c r="K700" s="41" t="str">
        <f t="shared" si="42"/>
        <v>JA</v>
      </c>
      <c r="L700" s="41" t="s">
        <v>1371</v>
      </c>
      <c r="M700" s="36">
        <v>2</v>
      </c>
      <c r="N700" s="4" t="s">
        <v>553</v>
      </c>
      <c r="P700" s="52">
        <v>0</v>
      </c>
      <c r="Q700" s="53">
        <v>30</v>
      </c>
      <c r="R700" s="4"/>
      <c r="S700" s="4"/>
    </row>
    <row r="701" spans="1:19" x14ac:dyDescent="0.25">
      <c r="A701" s="2" t="s">
        <v>1196</v>
      </c>
      <c r="B701" s="7" t="s">
        <v>204</v>
      </c>
      <c r="C701" s="6" t="s">
        <v>561</v>
      </c>
      <c r="D701" s="3" t="s">
        <v>1063</v>
      </c>
      <c r="E701" s="36">
        <f t="shared" si="40"/>
        <v>1</v>
      </c>
      <c r="F701" s="35" t="str">
        <f t="shared" si="43"/>
        <v>FM</v>
      </c>
      <c r="G701" s="4" t="str">
        <f t="shared" si="41"/>
        <v/>
      </c>
      <c r="H701" s="4"/>
      <c r="I701" s="62">
        <f>IFERROR(IF(AND(P701&gt;Q701,P701=200),3,IF(OR(P701&gt;=300,Q701&gt;=300),"IT",_xlfn.XLOOKUP(MAX(P701:Q701),codetabel!$A:$A,codetabel!E:E))),"")</f>
        <v>1</v>
      </c>
      <c r="J701" s="33"/>
      <c r="K701" s="41" t="str">
        <f t="shared" si="42"/>
        <v>JA</v>
      </c>
      <c r="L701" s="41" t="s">
        <v>1371</v>
      </c>
      <c r="M701" s="36">
        <v>2</v>
      </c>
      <c r="N701" s="4" t="s">
        <v>553</v>
      </c>
      <c r="P701" s="52">
        <v>0</v>
      </c>
      <c r="Q701" s="53">
        <v>30</v>
      </c>
      <c r="R701" s="4"/>
      <c r="S701" s="4"/>
    </row>
    <row r="702" spans="1:19" x14ac:dyDescent="0.25">
      <c r="A702" s="2" t="s">
        <v>1196</v>
      </c>
      <c r="B702" s="7" t="s">
        <v>204</v>
      </c>
      <c r="C702" s="6" t="s">
        <v>305</v>
      </c>
      <c r="D702" s="3" t="s">
        <v>1064</v>
      </c>
      <c r="E702" s="36">
        <f t="shared" si="40"/>
        <v>2</v>
      </c>
      <c r="F702" s="35" t="str">
        <f t="shared" si="43"/>
        <v>FM</v>
      </c>
      <c r="G702" s="4" t="str">
        <f t="shared" si="41"/>
        <v/>
      </c>
      <c r="H702" s="4"/>
      <c r="I702" s="62">
        <f>IFERROR(IF(AND(P702&gt;Q702,P702=200),3,IF(OR(P702&gt;=300,Q702&gt;=300),"IT",_xlfn.XLOOKUP(MAX(P702:Q702),codetabel!$A:$A,codetabel!E:E))),"")</f>
        <v>2</v>
      </c>
      <c r="J702" s="33"/>
      <c r="K702" s="41" t="str">
        <f t="shared" si="42"/>
        <v xml:space="preserve"> </v>
      </c>
      <c r="L702" s="41"/>
      <c r="M702" s="36">
        <v>1</v>
      </c>
      <c r="N702" s="4" t="s">
        <v>553</v>
      </c>
      <c r="P702" s="52">
        <v>0</v>
      </c>
      <c r="Q702" s="53">
        <v>50</v>
      </c>
      <c r="R702" s="4"/>
      <c r="S702" s="4"/>
    </row>
    <row r="703" spans="1:19" x14ac:dyDescent="0.25">
      <c r="A703" s="2" t="s">
        <v>1197</v>
      </c>
      <c r="B703" s="7" t="s">
        <v>257</v>
      </c>
      <c r="C703" s="6" t="s">
        <v>308</v>
      </c>
      <c r="D703" s="3" t="s">
        <v>1225</v>
      </c>
      <c r="E703" s="36" t="str">
        <f t="shared" si="40"/>
        <v/>
      </c>
      <c r="F703" s="35" t="str">
        <f t="shared" si="43"/>
        <v/>
      </c>
      <c r="G703" s="4" t="str">
        <f t="shared" si="41"/>
        <v/>
      </c>
      <c r="H703" s="4"/>
      <c r="I703" s="62" t="str">
        <f>IFERROR(IF(AND(P703&gt;Q703,P703=200),3,IF(OR(P703&gt;=300,Q703&gt;=300),"IT",_xlfn.XLOOKUP(MAX(P703:Q703),codetabel!$A:$A,codetabel!E:E))),"")</f>
        <v/>
      </c>
      <c r="J703" s="33"/>
      <c r="K703" s="41" t="str">
        <f t="shared" si="42"/>
        <v/>
      </c>
      <c r="L703" s="41"/>
      <c r="M703" s="36"/>
      <c r="N703" s="4"/>
      <c r="P703" s="52"/>
      <c r="Q703" s="53"/>
      <c r="R703" s="4"/>
      <c r="S703" s="4"/>
    </row>
    <row r="704" spans="1:19" x14ac:dyDescent="0.25">
      <c r="A704" s="2" t="s">
        <v>1197</v>
      </c>
      <c r="B704" s="7" t="s">
        <v>257</v>
      </c>
      <c r="C704" s="6" t="s">
        <v>308</v>
      </c>
      <c r="D704" s="3" t="s">
        <v>1065</v>
      </c>
      <c r="E704" s="36" t="str">
        <f t="shared" si="40"/>
        <v/>
      </c>
      <c r="F704" s="35" t="str">
        <f t="shared" si="43"/>
        <v/>
      </c>
      <c r="G704" s="4" t="str">
        <f t="shared" si="41"/>
        <v/>
      </c>
      <c r="H704" s="4"/>
      <c r="I704" s="62" t="str">
        <f>IFERROR(IF(AND(P704&gt;Q704,P704=200),3,IF(OR(P704&gt;=300,Q704&gt;=300),"IT",_xlfn.XLOOKUP(MAX(P704:Q704),codetabel!$A:$A,codetabel!E:E))),"")</f>
        <v/>
      </c>
      <c r="J704" s="33"/>
      <c r="K704" s="41" t="str">
        <f t="shared" si="42"/>
        <v/>
      </c>
      <c r="L704" s="41"/>
      <c r="M704" s="36"/>
      <c r="N704" s="4"/>
      <c r="P704" s="52"/>
      <c r="Q704" s="53"/>
      <c r="R704" s="4"/>
      <c r="S704" s="4"/>
    </row>
    <row r="705" spans="1:19" x14ac:dyDescent="0.25">
      <c r="A705" s="2" t="s">
        <v>1198</v>
      </c>
      <c r="B705" s="7" t="s">
        <v>206</v>
      </c>
      <c r="C705" s="5"/>
      <c r="D705" s="3" t="s">
        <v>1066</v>
      </c>
      <c r="E705" s="36">
        <f t="shared" si="40"/>
        <v>1</v>
      </c>
      <c r="F705" s="35" t="str">
        <f t="shared" si="43"/>
        <v>FM</v>
      </c>
      <c r="G705" s="4" t="str">
        <f t="shared" si="41"/>
        <v/>
      </c>
      <c r="H705" s="4"/>
      <c r="I705" s="62">
        <f>IFERROR(IF(AND(P705&gt;Q705,P705=200),3,IF(OR(P705&gt;=300,Q705&gt;=300),"IT",_xlfn.XLOOKUP(MAX(P705:Q705),codetabel!$A:$A,codetabel!E:E))),"")</f>
        <v>1</v>
      </c>
      <c r="J705" s="33"/>
      <c r="K705" s="41" t="str">
        <f t="shared" si="42"/>
        <v>JA</v>
      </c>
      <c r="L705" s="41"/>
      <c r="M705" s="36">
        <v>2</v>
      </c>
      <c r="N705" s="4" t="s">
        <v>312</v>
      </c>
      <c r="P705" s="52">
        <v>0</v>
      </c>
      <c r="Q705" s="53">
        <v>30</v>
      </c>
      <c r="R705" s="4"/>
      <c r="S705" s="4"/>
    </row>
    <row r="706" spans="1:19" x14ac:dyDescent="0.25">
      <c r="A706" s="2" t="s">
        <v>1199</v>
      </c>
      <c r="B706" s="7" t="s">
        <v>258</v>
      </c>
      <c r="C706" s="5"/>
      <c r="D706" s="3" t="s">
        <v>1067</v>
      </c>
      <c r="E706" s="36">
        <f t="shared" si="40"/>
        <v>1</v>
      </c>
      <c r="F706" s="35" t="str">
        <f t="shared" si="43"/>
        <v>FM</v>
      </c>
      <c r="G706" s="4" t="str">
        <f t="shared" si="41"/>
        <v/>
      </c>
      <c r="H706" s="4"/>
      <c r="I706" s="62">
        <f>IFERROR(IF(AND(P706&gt;Q706,P706=200),3,IF(OR(P706&gt;=300,Q706&gt;=300),"IT",_xlfn.XLOOKUP(MAX(P706:Q706),codetabel!$A:$A,codetabel!E:E))),"")</f>
        <v>1</v>
      </c>
      <c r="J706" s="33"/>
      <c r="K706" s="41" t="str">
        <f t="shared" si="42"/>
        <v>JA</v>
      </c>
      <c r="L706" s="41"/>
      <c r="M706" s="36">
        <v>3</v>
      </c>
      <c r="N706" s="4" t="s">
        <v>553</v>
      </c>
      <c r="P706" s="52">
        <v>0</v>
      </c>
      <c r="Q706" s="53">
        <v>30</v>
      </c>
      <c r="R706" s="4"/>
      <c r="S706" s="4"/>
    </row>
    <row r="707" spans="1:19" x14ac:dyDescent="0.25">
      <c r="A707" s="2" t="s">
        <v>1200</v>
      </c>
      <c r="B707" s="7" t="s">
        <v>259</v>
      </c>
      <c r="C707" s="5"/>
      <c r="D707" s="3" t="s">
        <v>1068</v>
      </c>
      <c r="E707" s="36">
        <f t="shared" si="40"/>
        <v>1</v>
      </c>
      <c r="F707" s="35" t="str">
        <f t="shared" si="43"/>
        <v>FM</v>
      </c>
      <c r="G707" s="4" t="str">
        <f t="shared" si="41"/>
        <v/>
      </c>
      <c r="H707" s="4"/>
      <c r="I707" s="62">
        <f>IFERROR(IF(AND(P707&gt;Q707,P707=200),3,IF(OR(P707&gt;=300,Q707&gt;=300),"IT",_xlfn.XLOOKUP(MAX(P707:Q707),codetabel!$A:$A,codetabel!E:E))),"")</f>
        <v>1</v>
      </c>
      <c r="J707" s="33"/>
      <c r="K707" s="41" t="str">
        <f t="shared" si="42"/>
        <v>JA</v>
      </c>
      <c r="L707" s="41" t="s">
        <v>1371</v>
      </c>
      <c r="M707" s="36">
        <v>3</v>
      </c>
      <c r="N707" s="4" t="s">
        <v>553</v>
      </c>
      <c r="P707" s="52">
        <v>0</v>
      </c>
      <c r="Q707" s="53">
        <v>30</v>
      </c>
      <c r="R707" s="4"/>
      <c r="S707" s="4"/>
    </row>
    <row r="708" spans="1:19" x14ac:dyDescent="0.25">
      <c r="A708" s="2" t="s">
        <v>1201</v>
      </c>
      <c r="B708" s="7" t="s">
        <v>260</v>
      </c>
      <c r="C708" s="5"/>
      <c r="D708" s="3" t="s">
        <v>1069</v>
      </c>
      <c r="E708" s="36" t="str">
        <f t="shared" ref="E708:E762" si="44">IF(Q708="","",IF(Q708&lt;=10,"FM",IF(Q708&lt;=30,1,IF(Q708&lt;=50,2,IF(Q708&lt;=100,3,IF(Q708&lt;=200,4,IF(Q708&gt;=300,"IT","")))))))</f>
        <v>IT</v>
      </c>
      <c r="F708" s="35">
        <f t="shared" si="43"/>
        <v>1</v>
      </c>
      <c r="G708" s="4" t="str">
        <f t="shared" ref="G708:G762" si="45">IF(R708="Z","GPP","")</f>
        <v/>
      </c>
      <c r="H708" s="4"/>
      <c r="I708" s="62" t="str">
        <f>IFERROR(IF(AND(P708&gt;Q708,P708=200),3,IF(OR(P708&gt;=300,Q708&gt;=300),"IT",_xlfn.XLOOKUP(MAX(P708:Q708),codetabel!$A:$A,codetabel!E:E))),"")</f>
        <v>IT</v>
      </c>
      <c r="J708" s="33"/>
      <c r="K708" s="41" t="str">
        <f t="shared" ref="K708:K762" si="46">IF(F708="","",IF(AND(F708="FM",OR(E708="FM",E708=1)),"JA"," "))</f>
        <v xml:space="preserve"> </v>
      </c>
      <c r="L708" s="41" t="s">
        <v>1371</v>
      </c>
      <c r="M708" s="36">
        <v>3</v>
      </c>
      <c r="N708" s="4" t="s">
        <v>553</v>
      </c>
      <c r="P708" s="52">
        <v>30</v>
      </c>
      <c r="Q708" s="53">
        <v>300</v>
      </c>
      <c r="R708" s="4"/>
      <c r="S708" s="4"/>
    </row>
    <row r="709" spans="1:19" x14ac:dyDescent="0.25">
      <c r="A709" s="2" t="s">
        <v>1202</v>
      </c>
      <c r="B709" s="7" t="s">
        <v>262</v>
      </c>
      <c r="C709" s="5"/>
      <c r="D709" s="3" t="s">
        <v>1070</v>
      </c>
      <c r="E709" s="36">
        <f t="shared" si="44"/>
        <v>1</v>
      </c>
      <c r="F709" s="35" t="str">
        <f t="shared" ref="F709:F762" si="47">IF(P709="","",IF(P709&lt;=10,"FM",IF(P709&lt;=30,1,IF(P709&lt;=50,2,IF(P709&lt;=100,3,IF(P709&lt;=200,3,IF(P709&gt;=300,"IT","")))))))</f>
        <v>FM</v>
      </c>
      <c r="G709" s="4" t="str">
        <f t="shared" si="45"/>
        <v/>
      </c>
      <c r="H709" s="4"/>
      <c r="I709" s="62">
        <f>IFERROR(IF(AND(P709&gt;Q709,P709=200),3,IF(OR(P709&gt;=300,Q709&gt;=300),"IT",_xlfn.XLOOKUP(MAX(P709:Q709),codetabel!$A:$A,codetabel!E:E))),"")</f>
        <v>1</v>
      </c>
      <c r="J709" s="33"/>
      <c r="K709" s="41" t="str">
        <f t="shared" si="46"/>
        <v>JA</v>
      </c>
      <c r="L709" s="41"/>
      <c r="M709" s="36">
        <v>2</v>
      </c>
      <c r="N709" s="4" t="s">
        <v>553</v>
      </c>
      <c r="P709" s="52">
        <v>0</v>
      </c>
      <c r="Q709" s="53">
        <v>30</v>
      </c>
      <c r="R709" s="4"/>
      <c r="S709" s="4"/>
    </row>
    <row r="710" spans="1:19" x14ac:dyDescent="0.25">
      <c r="A710" s="2" t="s">
        <v>1203</v>
      </c>
      <c r="B710" s="7" t="s">
        <v>261</v>
      </c>
      <c r="C710" s="5"/>
      <c r="D710" s="3" t="s">
        <v>1071</v>
      </c>
      <c r="E710" s="36">
        <f t="shared" si="44"/>
        <v>1</v>
      </c>
      <c r="F710" s="35" t="str">
        <f t="shared" si="47"/>
        <v>FM</v>
      </c>
      <c r="G710" s="4" t="str">
        <f t="shared" si="45"/>
        <v/>
      </c>
      <c r="H710" s="4"/>
      <c r="I710" s="62">
        <f>IFERROR(IF(AND(P710&gt;Q710,P710=200),3,IF(OR(P710&gt;=300,Q710&gt;=300),"IT",_xlfn.XLOOKUP(MAX(P710:Q710),codetabel!$A:$A,codetabel!E:E))),"")</f>
        <v>1</v>
      </c>
      <c r="J710" s="33"/>
      <c r="K710" s="41" t="str">
        <f t="shared" si="46"/>
        <v>JA</v>
      </c>
      <c r="L710" s="41"/>
      <c r="M710" s="36">
        <v>2</v>
      </c>
      <c r="N710" s="4" t="s">
        <v>553</v>
      </c>
      <c r="P710" s="52">
        <v>0</v>
      </c>
      <c r="Q710" s="53">
        <v>30</v>
      </c>
      <c r="R710" s="4"/>
      <c r="S710" s="4"/>
    </row>
    <row r="711" spans="1:19" x14ac:dyDescent="0.25">
      <c r="A711" s="2" t="s">
        <v>1204</v>
      </c>
      <c r="B711" s="7" t="s">
        <v>263</v>
      </c>
      <c r="C711" s="5"/>
      <c r="D711" s="3" t="s">
        <v>1072</v>
      </c>
      <c r="E711" s="36" t="str">
        <f t="shared" si="44"/>
        <v>FM</v>
      </c>
      <c r="F711" s="35" t="str">
        <f t="shared" si="47"/>
        <v>FM</v>
      </c>
      <c r="G711" s="4" t="str">
        <f t="shared" si="45"/>
        <v/>
      </c>
      <c r="H711" s="4"/>
      <c r="I711" s="62" t="str">
        <f>IFERROR(IF(AND(P711&gt;Q711,P711=200),3,IF(OR(P711&gt;=300,Q711&gt;=300),"IT",_xlfn.XLOOKUP(MAX(P711:Q711),codetabel!$A:$A,codetabel!E:E))),"")</f>
        <v>FM</v>
      </c>
      <c r="J711" s="33"/>
      <c r="K711" s="41" t="str">
        <f t="shared" si="46"/>
        <v>JA</v>
      </c>
      <c r="L711" s="41"/>
      <c r="M711" s="36">
        <v>2</v>
      </c>
      <c r="N711" s="4" t="s">
        <v>553</v>
      </c>
      <c r="P711" s="52">
        <v>0</v>
      </c>
      <c r="Q711" s="53">
        <v>10</v>
      </c>
      <c r="R711" s="4"/>
      <c r="S711" s="4"/>
    </row>
    <row r="712" spans="1:19" x14ac:dyDescent="0.25">
      <c r="A712" s="2" t="s">
        <v>1205</v>
      </c>
      <c r="B712" s="7" t="s">
        <v>264</v>
      </c>
      <c r="C712" s="5"/>
      <c r="D712" s="3" t="s">
        <v>1073</v>
      </c>
      <c r="E712" s="36">
        <f t="shared" si="44"/>
        <v>2</v>
      </c>
      <c r="F712" s="35">
        <f t="shared" si="47"/>
        <v>3</v>
      </c>
      <c r="G712" s="4" t="str">
        <f t="shared" si="45"/>
        <v/>
      </c>
      <c r="H712" s="4"/>
      <c r="I712" s="62">
        <f>IFERROR(IF(AND(P712&gt;Q712,P712=200),3,IF(OR(P712&gt;=300,Q712&gt;=300),"IT",_xlfn.XLOOKUP(MAX(P712:Q712),codetabel!$A:$A,codetabel!E:E))),"")</f>
        <v>3</v>
      </c>
      <c r="J712" s="33"/>
      <c r="K712" s="41" t="str">
        <f t="shared" si="46"/>
        <v xml:space="preserve"> </v>
      </c>
      <c r="L712" s="41" t="s">
        <v>1371</v>
      </c>
      <c r="M712" s="36">
        <v>3</v>
      </c>
      <c r="N712" s="4" t="s">
        <v>553</v>
      </c>
      <c r="P712" s="52">
        <v>100</v>
      </c>
      <c r="Q712" s="53">
        <v>50</v>
      </c>
      <c r="R712" s="4"/>
      <c r="S712" s="4"/>
    </row>
    <row r="713" spans="1:19" x14ac:dyDescent="0.25">
      <c r="A713" s="2" t="s">
        <v>1205</v>
      </c>
      <c r="B713" s="7" t="s">
        <v>264</v>
      </c>
      <c r="C713" s="5"/>
      <c r="D713" s="3" t="s">
        <v>212</v>
      </c>
      <c r="E713" s="36">
        <f t="shared" si="44"/>
        <v>1</v>
      </c>
      <c r="F713" s="35">
        <f t="shared" si="47"/>
        <v>1</v>
      </c>
      <c r="G713" s="4" t="str">
        <f t="shared" si="45"/>
        <v/>
      </c>
      <c r="H713" s="4"/>
      <c r="I713" s="62">
        <f>IFERROR(IF(AND(P713&gt;Q713,P713=200),3,IF(OR(P713&gt;=300,Q713&gt;=300),"IT",_xlfn.XLOOKUP(MAX(P713:Q713),codetabel!$A:$A,codetabel!E:E))),"")</f>
        <v>1</v>
      </c>
      <c r="J713" s="33"/>
      <c r="K713" s="41" t="str">
        <f t="shared" si="46"/>
        <v xml:space="preserve"> </v>
      </c>
      <c r="L713" s="41" t="s">
        <v>1371</v>
      </c>
      <c r="M713" s="36">
        <v>1</v>
      </c>
      <c r="N713" s="4" t="s">
        <v>553</v>
      </c>
      <c r="P713" s="52">
        <v>30</v>
      </c>
      <c r="Q713" s="53">
        <v>30</v>
      </c>
      <c r="R713" s="4"/>
      <c r="S713" s="4"/>
    </row>
    <row r="714" spans="1:19" x14ac:dyDescent="0.25">
      <c r="A714" s="2" t="s">
        <v>205</v>
      </c>
      <c r="B714" s="7" t="s">
        <v>207</v>
      </c>
      <c r="C714" s="6" t="s">
        <v>314</v>
      </c>
      <c r="D714" s="3" t="s">
        <v>1074</v>
      </c>
      <c r="E714" s="36" t="str">
        <f t="shared" si="44"/>
        <v/>
      </c>
      <c r="F714" s="35" t="str">
        <f t="shared" si="47"/>
        <v/>
      </c>
      <c r="G714" s="4" t="str">
        <f t="shared" si="45"/>
        <v/>
      </c>
      <c r="H714" s="4"/>
      <c r="I714" s="62" t="str">
        <f>IFERROR(IF(AND(P714&gt;Q714,P714=200),3,IF(OR(P714&gt;=300,Q714&gt;=300),"IT",_xlfn.XLOOKUP(MAX(P714:Q714),codetabel!$A:$A,codetabel!E:E))),"")</f>
        <v/>
      </c>
      <c r="J714" s="33"/>
      <c r="K714" s="41" t="str">
        <f t="shared" si="46"/>
        <v/>
      </c>
      <c r="L714" s="41"/>
      <c r="M714" s="36"/>
      <c r="N714" s="4"/>
      <c r="P714" s="52"/>
      <c r="Q714" s="53"/>
      <c r="R714" s="4"/>
      <c r="S714" s="4"/>
    </row>
    <row r="715" spans="1:19" x14ac:dyDescent="0.25">
      <c r="A715" s="2" t="s">
        <v>205</v>
      </c>
      <c r="B715" s="7" t="s">
        <v>207</v>
      </c>
      <c r="C715" s="6" t="s">
        <v>316</v>
      </c>
      <c r="D715" s="3" t="s">
        <v>1075</v>
      </c>
      <c r="E715" s="36">
        <f t="shared" si="44"/>
        <v>2</v>
      </c>
      <c r="F715" s="35" t="str">
        <f t="shared" si="47"/>
        <v>FM</v>
      </c>
      <c r="G715" s="4" t="str">
        <f t="shared" si="45"/>
        <v/>
      </c>
      <c r="H715" s="4"/>
      <c r="I715" s="62">
        <f>IFERROR(IF(AND(P715&gt;Q715,P715=200),3,IF(OR(P715&gt;=300,Q715&gt;=300),"IT",_xlfn.XLOOKUP(MAX(P715:Q715),codetabel!$A:$A,codetabel!E:E))),"")</f>
        <v>2</v>
      </c>
      <c r="J715" s="33"/>
      <c r="K715" s="41" t="str">
        <f t="shared" si="46"/>
        <v xml:space="preserve"> </v>
      </c>
      <c r="L715" s="41"/>
      <c r="M715" s="36">
        <v>3</v>
      </c>
      <c r="N715" s="4" t="s">
        <v>553</v>
      </c>
      <c r="P715" s="52">
        <v>10</v>
      </c>
      <c r="Q715" s="53">
        <v>50</v>
      </c>
      <c r="R715" s="4"/>
      <c r="S715" s="4"/>
    </row>
    <row r="716" spans="1:19" x14ac:dyDescent="0.25">
      <c r="A716" s="2" t="s">
        <v>205</v>
      </c>
      <c r="B716" s="7" t="s">
        <v>207</v>
      </c>
      <c r="C716" s="6" t="s">
        <v>318</v>
      </c>
      <c r="D716" s="3" t="s">
        <v>1076</v>
      </c>
      <c r="E716" s="36">
        <f t="shared" si="44"/>
        <v>4</v>
      </c>
      <c r="F716" s="35">
        <f t="shared" si="47"/>
        <v>1</v>
      </c>
      <c r="G716" s="4" t="str">
        <f t="shared" si="45"/>
        <v/>
      </c>
      <c r="H716" s="4"/>
      <c r="I716" s="62">
        <f>IFERROR(IF(AND(P716&gt;Q716,P716=200),3,IF(OR(P716&gt;=300,Q716&gt;=300),"IT",_xlfn.XLOOKUP(MAX(P716:Q716),codetabel!$A:$A,codetabel!E:E))),"")</f>
        <v>4</v>
      </c>
      <c r="J716" s="33"/>
      <c r="K716" s="41" t="str">
        <f t="shared" si="46"/>
        <v xml:space="preserve"> </v>
      </c>
      <c r="L716" s="41" t="s">
        <v>1371</v>
      </c>
      <c r="M716" s="36">
        <v>3</v>
      </c>
      <c r="N716" s="4" t="s">
        <v>553</v>
      </c>
      <c r="P716" s="52">
        <v>30</v>
      </c>
      <c r="Q716" s="53">
        <v>200</v>
      </c>
      <c r="R716" s="4"/>
      <c r="S716" s="4"/>
    </row>
    <row r="717" spans="1:19" x14ac:dyDescent="0.25">
      <c r="A717" s="2" t="s">
        <v>205</v>
      </c>
      <c r="B717" s="7" t="s">
        <v>207</v>
      </c>
      <c r="C717" s="6" t="s">
        <v>561</v>
      </c>
      <c r="D717" s="3" t="s">
        <v>1077</v>
      </c>
      <c r="E717" s="36">
        <f t="shared" si="44"/>
        <v>2</v>
      </c>
      <c r="F717" s="35" t="str">
        <f t="shared" si="47"/>
        <v>FM</v>
      </c>
      <c r="G717" s="4" t="str">
        <f t="shared" si="45"/>
        <v/>
      </c>
      <c r="H717" s="4"/>
      <c r="I717" s="62">
        <f>IFERROR(IF(AND(P717&gt;Q717,P717=200),3,IF(OR(P717&gt;=300,Q717&gt;=300),"IT",_xlfn.XLOOKUP(MAX(P717:Q717),codetabel!$A:$A,codetabel!E:E))),"")</f>
        <v>2</v>
      </c>
      <c r="J717" s="33"/>
      <c r="K717" s="41" t="str">
        <f t="shared" si="46"/>
        <v xml:space="preserve"> </v>
      </c>
      <c r="L717" s="41"/>
      <c r="M717" s="36">
        <v>2</v>
      </c>
      <c r="N717" s="4" t="s">
        <v>553</v>
      </c>
      <c r="P717" s="52">
        <v>0</v>
      </c>
      <c r="Q717" s="53">
        <v>50</v>
      </c>
      <c r="R717" s="4"/>
      <c r="S717" s="4"/>
    </row>
    <row r="718" spans="1:19" x14ac:dyDescent="0.25">
      <c r="A718" s="2" t="s">
        <v>205</v>
      </c>
      <c r="B718" s="7" t="s">
        <v>207</v>
      </c>
      <c r="C718" s="6" t="s">
        <v>305</v>
      </c>
      <c r="D718" s="3" t="s">
        <v>1078</v>
      </c>
      <c r="E718" s="36">
        <f t="shared" si="44"/>
        <v>1</v>
      </c>
      <c r="F718" s="35" t="str">
        <f t="shared" si="47"/>
        <v>FM</v>
      </c>
      <c r="G718" s="4" t="str">
        <f t="shared" si="45"/>
        <v/>
      </c>
      <c r="H718" s="4"/>
      <c r="I718" s="62">
        <f>IFERROR(IF(AND(P718&gt;Q718,P718=200),3,IF(OR(P718&gt;=300,Q718&gt;=300),"IT",_xlfn.XLOOKUP(MAX(P718:Q718),codetabel!$A:$A,codetabel!E:E))),"")</f>
        <v>1</v>
      </c>
      <c r="J718" s="33"/>
      <c r="K718" s="41" t="str">
        <f t="shared" si="46"/>
        <v>JA</v>
      </c>
      <c r="L718" s="41"/>
      <c r="M718" s="36">
        <v>2</v>
      </c>
      <c r="N718" s="4" t="s">
        <v>553</v>
      </c>
      <c r="P718" s="52">
        <v>0</v>
      </c>
      <c r="Q718" s="53">
        <v>30</v>
      </c>
      <c r="R718" s="4"/>
      <c r="S718" s="4"/>
    </row>
    <row r="719" spans="1:19" x14ac:dyDescent="0.25">
      <c r="A719" s="2" t="s">
        <v>205</v>
      </c>
      <c r="B719" s="7" t="s">
        <v>207</v>
      </c>
      <c r="C719" s="6" t="s">
        <v>302</v>
      </c>
      <c r="D719" s="3" t="s">
        <v>1079</v>
      </c>
      <c r="E719" s="36">
        <f t="shared" si="44"/>
        <v>3</v>
      </c>
      <c r="F719" s="35" t="str">
        <f t="shared" si="47"/>
        <v>FM</v>
      </c>
      <c r="G719" s="4" t="str">
        <f t="shared" si="45"/>
        <v/>
      </c>
      <c r="H719" s="4" t="s">
        <v>1237</v>
      </c>
      <c r="I719" s="62">
        <f>IFERROR(IF(AND(P719&gt;Q719,P719=200),3,IF(OR(P719&gt;=300,Q719&gt;=300),"IT",_xlfn.XLOOKUP(MAX(P719:Q719),codetabel!$A:$A,codetabel!E:E))),"")</f>
        <v>3</v>
      </c>
      <c r="J719" s="33"/>
      <c r="K719" s="41" t="str">
        <f t="shared" si="46"/>
        <v xml:space="preserve"> </v>
      </c>
      <c r="L719" s="41" t="s">
        <v>1371</v>
      </c>
      <c r="M719" s="36">
        <v>2</v>
      </c>
      <c r="N719" s="4" t="s">
        <v>553</v>
      </c>
      <c r="P719" s="52">
        <v>0</v>
      </c>
      <c r="Q719" s="53">
        <v>100</v>
      </c>
      <c r="R719" s="4"/>
      <c r="S719" s="4" t="s">
        <v>1237</v>
      </c>
    </row>
    <row r="720" spans="1:19" x14ac:dyDescent="0.25">
      <c r="A720" s="2" t="s">
        <v>205</v>
      </c>
      <c r="B720" s="7" t="s">
        <v>207</v>
      </c>
      <c r="C720" s="6" t="s">
        <v>306</v>
      </c>
      <c r="D720" s="3" t="s">
        <v>1080</v>
      </c>
      <c r="E720" s="36" t="str">
        <f t="shared" si="44"/>
        <v>IT</v>
      </c>
      <c r="F720" s="35" t="str">
        <f t="shared" si="47"/>
        <v>FM</v>
      </c>
      <c r="G720" s="4" t="str">
        <f t="shared" si="45"/>
        <v/>
      </c>
      <c r="H720" s="4" t="s">
        <v>1237</v>
      </c>
      <c r="I720" s="62" t="str">
        <f>IFERROR(IF(AND(P720&gt;Q720,P720=200),3,IF(OR(P720&gt;=300,Q720&gt;=300),"IT",_xlfn.XLOOKUP(MAX(P720:Q720),codetabel!$A:$A,codetabel!E:E))),"")</f>
        <v>IT</v>
      </c>
      <c r="J720" s="33"/>
      <c r="K720" s="41" t="str">
        <f t="shared" si="46"/>
        <v xml:space="preserve"> </v>
      </c>
      <c r="L720" s="41" t="s">
        <v>1371</v>
      </c>
      <c r="M720" s="36">
        <v>3</v>
      </c>
      <c r="N720" s="4" t="s">
        <v>553</v>
      </c>
      <c r="P720" s="52">
        <v>0</v>
      </c>
      <c r="Q720" s="53">
        <v>300</v>
      </c>
      <c r="R720" s="4"/>
      <c r="S720" s="4" t="s">
        <v>1237</v>
      </c>
    </row>
    <row r="721" spans="1:19" x14ac:dyDescent="0.25">
      <c r="A721" s="2" t="s">
        <v>205</v>
      </c>
      <c r="B721" s="7" t="s">
        <v>207</v>
      </c>
      <c r="C721" s="6" t="s">
        <v>1081</v>
      </c>
      <c r="D721" s="3" t="s">
        <v>1082</v>
      </c>
      <c r="E721" s="36">
        <f t="shared" si="44"/>
        <v>1</v>
      </c>
      <c r="F721" s="35">
        <f t="shared" si="47"/>
        <v>2</v>
      </c>
      <c r="G721" s="4" t="str">
        <f t="shared" si="45"/>
        <v/>
      </c>
      <c r="H721" s="4"/>
      <c r="I721" s="62">
        <f>IFERROR(IF(AND(P721&gt;Q721,P721=200),3,IF(OR(P721&gt;=300,Q721&gt;=300),"IT",_xlfn.XLOOKUP(MAX(P721:Q721),codetabel!$A:$A,codetabel!E:E))),"")</f>
        <v>2</v>
      </c>
      <c r="J721" s="33"/>
      <c r="K721" s="41" t="str">
        <f t="shared" si="46"/>
        <v xml:space="preserve"> </v>
      </c>
      <c r="L721" s="41" t="s">
        <v>1371</v>
      </c>
      <c r="M721" s="36">
        <v>2</v>
      </c>
      <c r="N721" s="4" t="s">
        <v>553</v>
      </c>
      <c r="P721" s="52">
        <v>50</v>
      </c>
      <c r="Q721" s="53">
        <v>30</v>
      </c>
      <c r="R721" s="4"/>
      <c r="S721" s="4"/>
    </row>
    <row r="722" spans="1:19" x14ac:dyDescent="0.25">
      <c r="A722" s="2" t="s">
        <v>205</v>
      </c>
      <c r="B722" s="7" t="s">
        <v>207</v>
      </c>
      <c r="C722" s="6" t="s">
        <v>1083</v>
      </c>
      <c r="D722" s="3" t="s">
        <v>1084</v>
      </c>
      <c r="E722" s="36">
        <f t="shared" si="44"/>
        <v>2</v>
      </c>
      <c r="F722" s="35" t="str">
        <f t="shared" si="47"/>
        <v>FM</v>
      </c>
      <c r="G722" s="4" t="str">
        <f t="shared" si="45"/>
        <v/>
      </c>
      <c r="H722" s="4"/>
      <c r="I722" s="62">
        <f>IFERROR(IF(AND(P722&gt;Q722,P722=200),3,IF(OR(P722&gt;=300,Q722&gt;=300),"IT",_xlfn.XLOOKUP(MAX(P722:Q722),codetabel!$A:$A,codetabel!E:E))),"")</f>
        <v>2</v>
      </c>
      <c r="J722" s="33"/>
      <c r="K722" s="41" t="str">
        <f t="shared" si="46"/>
        <v xml:space="preserve"> </v>
      </c>
      <c r="L722" s="41" t="s">
        <v>1371</v>
      </c>
      <c r="M722" s="36">
        <v>2</v>
      </c>
      <c r="N722" s="4" t="s">
        <v>553</v>
      </c>
      <c r="P722" s="52">
        <v>0</v>
      </c>
      <c r="Q722" s="53">
        <v>50</v>
      </c>
      <c r="R722" s="4"/>
      <c r="S722" s="4"/>
    </row>
    <row r="723" spans="1:19" x14ac:dyDescent="0.25">
      <c r="A723" s="2" t="s">
        <v>205</v>
      </c>
      <c r="B723" s="7" t="s">
        <v>207</v>
      </c>
      <c r="C723" s="6" t="s">
        <v>312</v>
      </c>
      <c r="D723" s="3" t="s">
        <v>1085</v>
      </c>
      <c r="E723" s="36">
        <f t="shared" si="44"/>
        <v>2</v>
      </c>
      <c r="F723" s="35" t="str">
        <f t="shared" si="47"/>
        <v>FM</v>
      </c>
      <c r="G723" s="4" t="str">
        <f t="shared" si="45"/>
        <v/>
      </c>
      <c r="H723" s="4"/>
      <c r="I723" s="62">
        <f>IFERROR(IF(AND(P723&gt;Q723,P723=200),3,IF(OR(P723&gt;=300,Q723&gt;=300),"IT",_xlfn.XLOOKUP(MAX(P723:Q723),codetabel!$A:$A,codetabel!E:E))),"")</f>
        <v>2</v>
      </c>
      <c r="J723" s="33"/>
      <c r="K723" s="41" t="str">
        <f t="shared" si="46"/>
        <v xml:space="preserve"> </v>
      </c>
      <c r="L723" s="41" t="s">
        <v>1371</v>
      </c>
      <c r="M723" s="36">
        <v>2</v>
      </c>
      <c r="N723" s="4" t="s">
        <v>553</v>
      </c>
      <c r="P723" s="52">
        <v>0</v>
      </c>
      <c r="Q723" s="53">
        <v>50</v>
      </c>
      <c r="R723" s="4"/>
      <c r="S723" s="4"/>
    </row>
    <row r="724" spans="1:19" x14ac:dyDescent="0.25">
      <c r="A724" s="2" t="s">
        <v>205</v>
      </c>
      <c r="B724" s="7" t="s">
        <v>207</v>
      </c>
      <c r="C724" s="6" t="s">
        <v>1086</v>
      </c>
      <c r="D724" s="3" t="s">
        <v>1087</v>
      </c>
      <c r="E724" s="36" t="str">
        <f t="shared" si="44"/>
        <v>FM</v>
      </c>
      <c r="F724" s="35" t="str">
        <f t="shared" si="47"/>
        <v>FM</v>
      </c>
      <c r="G724" s="4" t="str">
        <f t="shared" si="45"/>
        <v/>
      </c>
      <c r="H724" s="4"/>
      <c r="I724" s="62" t="str">
        <f>IFERROR(IF(AND(P724&gt;Q724,P724=200),3,IF(OR(P724&gt;=300,Q724&gt;=300),"IT",_xlfn.XLOOKUP(MAX(P724:Q724),codetabel!$A:$A,codetabel!E:E))),"")</f>
        <v>FM</v>
      </c>
      <c r="J724" s="33"/>
      <c r="K724" s="41" t="str">
        <f t="shared" si="46"/>
        <v>JA</v>
      </c>
      <c r="L724" s="41"/>
      <c r="M724" s="36">
        <v>2</v>
      </c>
      <c r="N724" s="4" t="s">
        <v>553</v>
      </c>
      <c r="O724" s="26" t="s">
        <v>1372</v>
      </c>
      <c r="P724" s="52">
        <v>0</v>
      </c>
      <c r="Q724" s="53">
        <v>10</v>
      </c>
      <c r="R724" s="4"/>
      <c r="S724" s="4"/>
    </row>
    <row r="725" spans="1:19" x14ac:dyDescent="0.25">
      <c r="A725" s="2" t="s">
        <v>205</v>
      </c>
      <c r="B725" s="7" t="s">
        <v>207</v>
      </c>
      <c r="C725" s="6" t="s">
        <v>1088</v>
      </c>
      <c r="D725" s="3" t="s">
        <v>1089</v>
      </c>
      <c r="E725" s="36">
        <f t="shared" si="44"/>
        <v>1</v>
      </c>
      <c r="F725" s="35" t="str">
        <f t="shared" si="47"/>
        <v>FM</v>
      </c>
      <c r="G725" s="4" t="str">
        <f t="shared" si="45"/>
        <v/>
      </c>
      <c r="H725" s="4" t="s">
        <v>1237</v>
      </c>
      <c r="I725" s="62">
        <f>IFERROR(IF(AND(P725&gt;Q725,P725=200),3,IF(OR(P725&gt;=300,Q725&gt;=300),"IT",_xlfn.XLOOKUP(MAX(P725:Q725),codetabel!$A:$A,codetabel!E:E))),"")</f>
        <v>1</v>
      </c>
      <c r="J725" s="33"/>
      <c r="K725" s="50" t="str">
        <f t="shared" si="46"/>
        <v>JA</v>
      </c>
      <c r="L725" s="41"/>
      <c r="M725" s="36">
        <v>2</v>
      </c>
      <c r="N725" s="4" t="s">
        <v>553</v>
      </c>
      <c r="P725" s="52">
        <v>0</v>
      </c>
      <c r="Q725" s="53">
        <v>30</v>
      </c>
      <c r="R725" s="4"/>
      <c r="S725" s="4" t="s">
        <v>1237</v>
      </c>
    </row>
    <row r="726" spans="1:19" x14ac:dyDescent="0.25">
      <c r="A726" s="2" t="s">
        <v>205</v>
      </c>
      <c r="B726" s="7" t="s">
        <v>207</v>
      </c>
      <c r="C726" s="6" t="s">
        <v>314</v>
      </c>
      <c r="D726" s="3" t="s">
        <v>1101</v>
      </c>
      <c r="E726" s="36" t="str">
        <f t="shared" si="44"/>
        <v/>
      </c>
      <c r="F726" s="35" t="str">
        <f t="shared" si="47"/>
        <v/>
      </c>
      <c r="G726" s="4" t="str">
        <f t="shared" si="45"/>
        <v/>
      </c>
      <c r="H726" s="4"/>
      <c r="I726" s="62" t="str">
        <f>IFERROR(IF(AND(P726&gt;Q726,P726=200),3,IF(OR(P726&gt;=300,Q726&gt;=300),"IT",_xlfn.XLOOKUP(MAX(P726:Q726),codetabel!$A:$A,codetabel!E:E))),"")</f>
        <v/>
      </c>
      <c r="J726" s="33"/>
      <c r="K726" s="41" t="str">
        <f t="shared" si="46"/>
        <v/>
      </c>
      <c r="L726" s="41"/>
      <c r="M726" s="36"/>
      <c r="N726" s="4"/>
      <c r="P726" s="52"/>
      <c r="Q726" s="53"/>
      <c r="R726" s="4"/>
      <c r="S726" s="4"/>
    </row>
    <row r="727" spans="1:19" x14ac:dyDescent="0.25">
      <c r="A727" s="2" t="s">
        <v>205</v>
      </c>
      <c r="B727" s="7" t="s">
        <v>207</v>
      </c>
      <c r="C727" s="6" t="s">
        <v>316</v>
      </c>
      <c r="D727" s="3" t="s">
        <v>1090</v>
      </c>
      <c r="E727" s="36">
        <f t="shared" si="44"/>
        <v>4</v>
      </c>
      <c r="F727" s="35" t="str">
        <f t="shared" si="47"/>
        <v>FM</v>
      </c>
      <c r="G727" s="4" t="str">
        <f t="shared" si="45"/>
        <v/>
      </c>
      <c r="H727" s="4"/>
      <c r="I727" s="62">
        <f>IFERROR(IF(AND(P727&gt;Q727,P727=200),3,IF(OR(P727&gt;=300,Q727&gt;=300),"IT",_xlfn.XLOOKUP(MAX(P727:Q727),codetabel!$A:$A,codetabel!E:E))),"")</f>
        <v>4</v>
      </c>
      <c r="J727" s="33"/>
      <c r="K727" s="41" t="str">
        <f t="shared" si="46"/>
        <v xml:space="preserve"> </v>
      </c>
      <c r="L727" s="41"/>
      <c r="M727" s="36">
        <v>2</v>
      </c>
      <c r="N727" s="4" t="s">
        <v>553</v>
      </c>
      <c r="P727" s="52">
        <v>0</v>
      </c>
      <c r="Q727" s="53">
        <v>200</v>
      </c>
      <c r="R727" s="4"/>
      <c r="S727" s="4"/>
    </row>
    <row r="728" spans="1:19" x14ac:dyDescent="0.25">
      <c r="A728" s="2" t="s">
        <v>205</v>
      </c>
      <c r="B728" s="7" t="s">
        <v>207</v>
      </c>
      <c r="C728" s="6" t="s">
        <v>371</v>
      </c>
      <c r="D728" s="3" t="s">
        <v>1099</v>
      </c>
      <c r="E728" s="36" t="str">
        <f t="shared" si="44"/>
        <v>IT</v>
      </c>
      <c r="F728" s="35" t="str">
        <f t="shared" si="47"/>
        <v>FM</v>
      </c>
      <c r="G728" s="4" t="str">
        <f t="shared" si="45"/>
        <v/>
      </c>
      <c r="H728" s="4"/>
      <c r="I728" s="62" t="str">
        <f>IFERROR(IF(AND(P728&gt;Q728,P728=200),3,IF(OR(P728&gt;=300,Q728&gt;=300),"IT",_xlfn.XLOOKUP(MAX(P728:Q728),codetabel!$A:$A,codetabel!E:E))),"")</f>
        <v>IT</v>
      </c>
      <c r="J728" s="33"/>
      <c r="K728" s="41" t="str">
        <f t="shared" si="46"/>
        <v xml:space="preserve"> </v>
      </c>
      <c r="L728" s="41"/>
      <c r="M728" s="36">
        <v>1</v>
      </c>
      <c r="N728" s="4" t="s">
        <v>553</v>
      </c>
      <c r="O728" s="26" t="s">
        <v>1369</v>
      </c>
      <c r="P728" s="52">
        <v>10</v>
      </c>
      <c r="Q728" s="53">
        <v>1000</v>
      </c>
      <c r="R728" s="4"/>
      <c r="S728" s="4"/>
    </row>
    <row r="729" spans="1:19" x14ac:dyDescent="0.25">
      <c r="A729" s="2" t="s">
        <v>205</v>
      </c>
      <c r="B729" s="7" t="s">
        <v>207</v>
      </c>
      <c r="C729" s="6" t="s">
        <v>375</v>
      </c>
      <c r="D729" s="3" t="s">
        <v>1100</v>
      </c>
      <c r="E729" s="36">
        <f t="shared" si="44"/>
        <v>1</v>
      </c>
      <c r="F729" s="35" t="str">
        <f t="shared" si="47"/>
        <v>FM</v>
      </c>
      <c r="G729" s="4" t="str">
        <f t="shared" si="45"/>
        <v/>
      </c>
      <c r="H729" s="4"/>
      <c r="I729" s="62">
        <f>IFERROR(IF(AND(P729&gt;Q729,P729=200),3,IF(OR(P729&gt;=300,Q729&gt;=300),"IT",_xlfn.XLOOKUP(MAX(P729:Q729),codetabel!$A:$A,codetabel!E:E))),"")</f>
        <v>1</v>
      </c>
      <c r="J729" s="33"/>
      <c r="K729" s="50" t="str">
        <f t="shared" si="46"/>
        <v>JA</v>
      </c>
      <c r="L729" s="41"/>
      <c r="M729" s="36">
        <v>1</v>
      </c>
      <c r="N729" s="4" t="s">
        <v>553</v>
      </c>
      <c r="O729" s="26" t="s">
        <v>1369</v>
      </c>
      <c r="P729" s="52">
        <v>0</v>
      </c>
      <c r="Q729" s="53">
        <v>30</v>
      </c>
      <c r="R729" s="4"/>
      <c r="S729" s="4"/>
    </row>
    <row r="730" spans="1:19" x14ac:dyDescent="0.25">
      <c r="A730" s="2" t="s">
        <v>205</v>
      </c>
      <c r="B730" s="7" t="s">
        <v>207</v>
      </c>
      <c r="C730" s="6" t="s">
        <v>318</v>
      </c>
      <c r="D730" s="3" t="s">
        <v>1091</v>
      </c>
      <c r="E730" s="36" t="str">
        <f t="shared" si="44"/>
        <v>FM</v>
      </c>
      <c r="F730" s="35" t="str">
        <f t="shared" si="47"/>
        <v>FM</v>
      </c>
      <c r="G730" s="4" t="str">
        <f t="shared" si="45"/>
        <v/>
      </c>
      <c r="H730" s="4"/>
      <c r="I730" s="62" t="str">
        <f>IFERROR(IF(AND(P730&gt;Q730,P730=200),3,IF(OR(P730&gt;=300,Q730&gt;=300),"IT",_xlfn.XLOOKUP(MAX(P730:Q730),codetabel!$A:$A,codetabel!E:E))),"")</f>
        <v>FM</v>
      </c>
      <c r="J730" s="33"/>
      <c r="K730" s="41" t="str">
        <f t="shared" si="46"/>
        <v>JA</v>
      </c>
      <c r="L730" s="41"/>
      <c r="M730" s="36">
        <v>1</v>
      </c>
      <c r="N730" s="4" t="s">
        <v>553</v>
      </c>
      <c r="P730" s="52">
        <v>0</v>
      </c>
      <c r="Q730" s="53">
        <v>10</v>
      </c>
      <c r="R730" s="4"/>
      <c r="S730" s="4"/>
    </row>
    <row r="731" spans="1:19" x14ac:dyDescent="0.25">
      <c r="A731" s="2" t="s">
        <v>205</v>
      </c>
      <c r="B731" s="7" t="s">
        <v>207</v>
      </c>
      <c r="C731" s="6" t="s">
        <v>320</v>
      </c>
      <c r="D731" s="3" t="s">
        <v>1092</v>
      </c>
      <c r="E731" s="36">
        <f t="shared" si="44"/>
        <v>4</v>
      </c>
      <c r="F731" s="35" t="str">
        <f t="shared" si="47"/>
        <v>FM</v>
      </c>
      <c r="G731" s="4" t="str">
        <f t="shared" si="45"/>
        <v/>
      </c>
      <c r="H731" s="4"/>
      <c r="I731" s="62">
        <f>IFERROR(IF(AND(P731&gt;Q731,P731=200),3,IF(OR(P731&gt;=300,Q731&gt;=300),"IT",_xlfn.XLOOKUP(MAX(P731:Q731),codetabel!$A:$A,codetabel!E:E))),"")</f>
        <v>4</v>
      </c>
      <c r="J731" s="33"/>
      <c r="K731" s="41" t="str">
        <f t="shared" si="46"/>
        <v xml:space="preserve"> </v>
      </c>
      <c r="L731" s="41"/>
      <c r="M731" s="36">
        <v>2</v>
      </c>
      <c r="N731" s="4" t="s">
        <v>553</v>
      </c>
      <c r="P731" s="52">
        <v>0</v>
      </c>
      <c r="Q731" s="53">
        <v>200</v>
      </c>
      <c r="R731" s="4"/>
      <c r="S731" s="4"/>
    </row>
    <row r="732" spans="1:19" x14ac:dyDescent="0.25">
      <c r="A732" s="2" t="s">
        <v>205</v>
      </c>
      <c r="B732" s="7" t="s">
        <v>207</v>
      </c>
      <c r="C732" s="6" t="s">
        <v>322</v>
      </c>
      <c r="D732" s="3" t="s">
        <v>1093</v>
      </c>
      <c r="E732" s="36" t="str">
        <f t="shared" si="44"/>
        <v>IT</v>
      </c>
      <c r="F732" s="35" t="str">
        <f t="shared" si="47"/>
        <v>FM</v>
      </c>
      <c r="G732" s="4" t="str">
        <f t="shared" si="45"/>
        <v/>
      </c>
      <c r="H732" s="4"/>
      <c r="I732" s="62" t="str">
        <f>IFERROR(IF(AND(P732&gt;Q732,P732=200),3,IF(OR(P732&gt;=300,Q732&gt;=300),"IT",_xlfn.XLOOKUP(MAX(P732:Q732),codetabel!$A:$A,codetabel!E:E))),"")</f>
        <v>IT</v>
      </c>
      <c r="J732" s="33"/>
      <c r="K732" s="41" t="str">
        <f t="shared" si="46"/>
        <v xml:space="preserve"> </v>
      </c>
      <c r="L732" s="41"/>
      <c r="M732" s="36">
        <v>1</v>
      </c>
      <c r="N732" s="4" t="s">
        <v>553</v>
      </c>
      <c r="O732" s="26" t="s">
        <v>1369</v>
      </c>
      <c r="P732" s="52">
        <v>0</v>
      </c>
      <c r="Q732" s="53">
        <v>500</v>
      </c>
      <c r="R732" s="4"/>
      <c r="S732" s="4"/>
    </row>
    <row r="733" spans="1:19" x14ac:dyDescent="0.25">
      <c r="A733" s="2" t="s">
        <v>205</v>
      </c>
      <c r="B733" s="7" t="s">
        <v>207</v>
      </c>
      <c r="C733" s="6" t="s">
        <v>324</v>
      </c>
      <c r="D733" s="3" t="s">
        <v>1094</v>
      </c>
      <c r="E733" s="36" t="str">
        <f t="shared" si="44"/>
        <v>IT</v>
      </c>
      <c r="F733" s="35" t="str">
        <f t="shared" si="47"/>
        <v>FM</v>
      </c>
      <c r="G733" s="4" t="str">
        <f t="shared" si="45"/>
        <v/>
      </c>
      <c r="H733" s="4"/>
      <c r="I733" s="62" t="str">
        <f>IFERROR(IF(AND(P733&gt;Q733,P733=200),3,IF(OR(P733&gt;=300,Q733&gt;=300),"IT",_xlfn.XLOOKUP(MAX(P733:Q733),codetabel!$A:$A,codetabel!E:E))),"")</f>
        <v>IT</v>
      </c>
      <c r="J733" s="33"/>
      <c r="K733" s="41" t="str">
        <f t="shared" si="46"/>
        <v xml:space="preserve"> </v>
      </c>
      <c r="L733" s="41"/>
      <c r="M733" s="36">
        <v>2</v>
      </c>
      <c r="N733" s="4" t="s">
        <v>553</v>
      </c>
      <c r="O733" s="26" t="s">
        <v>1369</v>
      </c>
      <c r="P733" s="52">
        <v>10</v>
      </c>
      <c r="Q733" s="53">
        <v>1500</v>
      </c>
      <c r="R733" s="4"/>
      <c r="S733" s="4"/>
    </row>
    <row r="734" spans="1:19" x14ac:dyDescent="0.25">
      <c r="A734" s="2" t="s">
        <v>205</v>
      </c>
      <c r="B734" s="7" t="s">
        <v>207</v>
      </c>
      <c r="C734" s="6" t="s">
        <v>326</v>
      </c>
      <c r="D734" s="3" t="s">
        <v>1095</v>
      </c>
      <c r="E734" s="36" t="str">
        <f t="shared" si="44"/>
        <v>IT</v>
      </c>
      <c r="F734" s="35" t="str">
        <f t="shared" si="47"/>
        <v>FM</v>
      </c>
      <c r="G734" s="4" t="str">
        <f t="shared" si="45"/>
        <v/>
      </c>
      <c r="H734" s="4"/>
      <c r="I734" s="62" t="str">
        <f>IFERROR(IF(AND(P734&gt;Q734,P734=200),3,IF(OR(P734&gt;=300,Q734&gt;=300),"IT",_xlfn.XLOOKUP(MAX(P734:Q734),codetabel!$A:$A,codetabel!E:E))),"")</f>
        <v>IT</v>
      </c>
      <c r="J734" s="33"/>
      <c r="K734" s="41" t="str">
        <f t="shared" si="46"/>
        <v xml:space="preserve"> </v>
      </c>
      <c r="L734" s="41"/>
      <c r="M734" s="36">
        <v>2</v>
      </c>
      <c r="N734" s="4" t="s">
        <v>553</v>
      </c>
      <c r="O734" s="26" t="s">
        <v>1369</v>
      </c>
      <c r="P734" s="52">
        <v>10</v>
      </c>
      <c r="Q734" s="53">
        <v>1500</v>
      </c>
      <c r="R734" s="4"/>
      <c r="S734" s="4"/>
    </row>
    <row r="735" spans="1:19" x14ac:dyDescent="0.25">
      <c r="A735" s="2" t="s">
        <v>205</v>
      </c>
      <c r="B735" s="7" t="s">
        <v>207</v>
      </c>
      <c r="C735" s="6" t="s">
        <v>328</v>
      </c>
      <c r="D735" s="3" t="s">
        <v>1096</v>
      </c>
      <c r="E735" s="36" t="str">
        <f t="shared" si="44"/>
        <v>FM</v>
      </c>
      <c r="F735" s="35" t="str">
        <f t="shared" si="47"/>
        <v>FM</v>
      </c>
      <c r="G735" s="4" t="str">
        <f t="shared" si="45"/>
        <v/>
      </c>
      <c r="H735" s="4"/>
      <c r="I735" s="62" t="str">
        <f>IFERROR(IF(AND(P735&gt;Q735,P735=200),3,IF(OR(P735&gt;=300,Q735&gt;=300),"IT",_xlfn.XLOOKUP(MAX(P735:Q735),codetabel!$A:$A,codetabel!E:E))),"")</f>
        <v>FM</v>
      </c>
      <c r="J735" s="33"/>
      <c r="K735" s="41" t="str">
        <f t="shared" si="46"/>
        <v>JA</v>
      </c>
      <c r="L735" s="41"/>
      <c r="M735" s="36">
        <v>1</v>
      </c>
      <c r="N735" s="4" t="s">
        <v>553</v>
      </c>
      <c r="P735" s="52">
        <v>0</v>
      </c>
      <c r="Q735" s="53">
        <v>10</v>
      </c>
      <c r="R735" s="4"/>
      <c r="S735" s="4"/>
    </row>
    <row r="736" spans="1:19" x14ac:dyDescent="0.25">
      <c r="A736" s="2" t="s">
        <v>205</v>
      </c>
      <c r="B736" s="7" t="s">
        <v>207</v>
      </c>
      <c r="C736" s="6" t="s">
        <v>398</v>
      </c>
      <c r="D736" s="3" t="s">
        <v>1097</v>
      </c>
      <c r="E736" s="36" t="str">
        <f t="shared" si="44"/>
        <v>IT</v>
      </c>
      <c r="F736" s="35" t="str">
        <f t="shared" si="47"/>
        <v>FM</v>
      </c>
      <c r="G736" s="4" t="str">
        <f t="shared" si="45"/>
        <v/>
      </c>
      <c r="H736" s="4"/>
      <c r="I736" s="62" t="str">
        <f>IFERROR(IF(AND(P736&gt;Q736,P736=200),3,IF(OR(P736&gt;=300,Q736&gt;=300),"IT",_xlfn.XLOOKUP(MAX(P736:Q736),codetabel!$A:$A,codetabel!E:E))),"")</f>
        <v>IT</v>
      </c>
      <c r="J736" s="33"/>
      <c r="K736" s="41" t="str">
        <f t="shared" si="46"/>
        <v xml:space="preserve"> </v>
      </c>
      <c r="L736" s="41"/>
      <c r="M736" s="36">
        <v>2</v>
      </c>
      <c r="N736" s="4" t="s">
        <v>553</v>
      </c>
      <c r="O736" s="26" t="s">
        <v>1369</v>
      </c>
      <c r="P736" s="52">
        <v>10</v>
      </c>
      <c r="Q736" s="53">
        <v>300</v>
      </c>
      <c r="R736" s="4"/>
      <c r="S736" s="4"/>
    </row>
    <row r="737" spans="1:19" x14ac:dyDescent="0.25">
      <c r="A737" s="2" t="s">
        <v>205</v>
      </c>
      <c r="B737" s="7" t="s">
        <v>207</v>
      </c>
      <c r="C737" s="6" t="s">
        <v>751</v>
      </c>
      <c r="D737" s="3" t="s">
        <v>1098</v>
      </c>
      <c r="E737" s="36" t="str">
        <f t="shared" si="44"/>
        <v>IT</v>
      </c>
      <c r="F737" s="35" t="str">
        <f t="shared" si="47"/>
        <v>FM</v>
      </c>
      <c r="G737" s="4" t="str">
        <f t="shared" si="45"/>
        <v/>
      </c>
      <c r="H737" s="4"/>
      <c r="I737" s="62" t="str">
        <f>IFERROR(IF(AND(P737&gt;Q737,P737=200),3,IF(OR(P737&gt;=300,Q737&gt;=300),"IT",_xlfn.XLOOKUP(MAX(P737:Q737),codetabel!$A:$A,codetabel!E:E))),"")</f>
        <v>IT</v>
      </c>
      <c r="J737" s="33"/>
      <c r="K737" s="41" t="str">
        <f t="shared" si="46"/>
        <v xml:space="preserve"> </v>
      </c>
      <c r="L737" s="41"/>
      <c r="M737" s="36">
        <v>2</v>
      </c>
      <c r="N737" s="4" t="s">
        <v>553</v>
      </c>
      <c r="O737" s="26" t="s">
        <v>1369</v>
      </c>
      <c r="P737" s="52">
        <v>10</v>
      </c>
      <c r="Q737" s="53">
        <v>1000</v>
      </c>
      <c r="R737" s="4"/>
      <c r="S737" s="4"/>
    </row>
    <row r="738" spans="1:19" x14ac:dyDescent="0.25">
      <c r="A738" s="2" t="s">
        <v>205</v>
      </c>
      <c r="B738" s="7" t="s">
        <v>207</v>
      </c>
      <c r="C738" s="6" t="s">
        <v>561</v>
      </c>
      <c r="D738" s="3" t="s">
        <v>13</v>
      </c>
      <c r="E738" s="36">
        <f t="shared" si="44"/>
        <v>2</v>
      </c>
      <c r="F738" s="35" t="str">
        <f t="shared" si="47"/>
        <v>FM</v>
      </c>
      <c r="G738" s="4" t="str">
        <f t="shared" si="45"/>
        <v/>
      </c>
      <c r="H738" s="4"/>
      <c r="I738" s="62">
        <f>IFERROR(IF(AND(P738&gt;Q738,P738=200),3,IF(OR(P738&gt;=300,Q738&gt;=300),"IT",_xlfn.XLOOKUP(MAX(P738:Q738),codetabel!$A:$A,codetabel!E:E))),"")</f>
        <v>2</v>
      </c>
      <c r="J738" s="33"/>
      <c r="K738" s="41" t="str">
        <f t="shared" si="46"/>
        <v xml:space="preserve"> </v>
      </c>
      <c r="L738" s="41"/>
      <c r="M738" s="36">
        <v>2</v>
      </c>
      <c r="N738" s="4" t="s">
        <v>553</v>
      </c>
      <c r="P738" s="52">
        <v>10</v>
      </c>
      <c r="Q738" s="53">
        <v>50</v>
      </c>
      <c r="R738" s="4"/>
      <c r="S738" s="4"/>
    </row>
    <row r="739" spans="1:19" x14ac:dyDescent="0.25">
      <c r="A739" s="2" t="s">
        <v>205</v>
      </c>
      <c r="B739" s="7" t="s">
        <v>207</v>
      </c>
      <c r="C739" s="6" t="s">
        <v>305</v>
      </c>
      <c r="D739" s="3" t="s">
        <v>14</v>
      </c>
      <c r="E739" s="36" t="str">
        <f t="shared" si="44"/>
        <v>IT</v>
      </c>
      <c r="F739" s="35">
        <f t="shared" si="47"/>
        <v>2</v>
      </c>
      <c r="G739" s="4" t="str">
        <f t="shared" si="45"/>
        <v/>
      </c>
      <c r="H739" s="4"/>
      <c r="I739" s="62" t="str">
        <f>IFERROR(IF(AND(P739&gt;Q739,P739=200),3,IF(OR(P739&gt;=300,Q739&gt;=300),"IT",_xlfn.XLOOKUP(MAX(P739:Q739),codetabel!$A:$A,codetabel!E:E))),"")</f>
        <v>IT</v>
      </c>
      <c r="J739" s="33"/>
      <c r="K739" s="41" t="str">
        <f t="shared" si="46"/>
        <v xml:space="preserve"> </v>
      </c>
      <c r="L739" s="41"/>
      <c r="M739" s="36">
        <v>2</v>
      </c>
      <c r="N739" s="4" t="s">
        <v>553</v>
      </c>
      <c r="O739" s="26" t="s">
        <v>1369</v>
      </c>
      <c r="P739" s="52">
        <v>50</v>
      </c>
      <c r="Q739" s="53">
        <v>500</v>
      </c>
      <c r="R739" s="4"/>
      <c r="S739" s="4"/>
    </row>
    <row r="740" spans="1:19" x14ac:dyDescent="0.25">
      <c r="A740" s="2" t="s">
        <v>205</v>
      </c>
      <c r="B740" s="7" t="s">
        <v>207</v>
      </c>
      <c r="C740" s="6" t="s">
        <v>302</v>
      </c>
      <c r="D740" s="3" t="s">
        <v>15</v>
      </c>
      <c r="E740" s="36" t="str">
        <f t="shared" si="44"/>
        <v>IT</v>
      </c>
      <c r="F740" s="35">
        <f t="shared" si="47"/>
        <v>2</v>
      </c>
      <c r="G740" s="4" t="str">
        <f t="shared" si="45"/>
        <v>GPP</v>
      </c>
      <c r="H740" s="4"/>
      <c r="I740" s="62" t="str">
        <f>IFERROR(IF(AND(P740&gt;Q740,P740=200),3,IF(OR(P740&gt;=300,Q740&gt;=300),"IT",_xlfn.XLOOKUP(MAX(P740:Q740),codetabel!$A:$A,codetabel!E:E))),"")</f>
        <v>IT</v>
      </c>
      <c r="J740" s="33"/>
      <c r="K740" s="41" t="str">
        <f t="shared" si="46"/>
        <v xml:space="preserve"> </v>
      </c>
      <c r="L740" s="41"/>
      <c r="M740" s="36">
        <v>2</v>
      </c>
      <c r="N740" s="4" t="s">
        <v>553</v>
      </c>
      <c r="O740" s="26" t="s">
        <v>1369</v>
      </c>
      <c r="P740" s="52">
        <v>50</v>
      </c>
      <c r="Q740" s="53">
        <v>1000</v>
      </c>
      <c r="R740" s="4" t="s">
        <v>303</v>
      </c>
      <c r="S740" s="4"/>
    </row>
    <row r="741" spans="1:19" x14ac:dyDescent="0.25">
      <c r="A741" s="2" t="s">
        <v>205</v>
      </c>
      <c r="B741" s="7" t="s">
        <v>207</v>
      </c>
      <c r="C741" s="6" t="s">
        <v>306</v>
      </c>
      <c r="D741" s="3" t="s">
        <v>1102</v>
      </c>
      <c r="E741" s="36" t="str">
        <f t="shared" si="44"/>
        <v>IT</v>
      </c>
      <c r="F741" s="35">
        <f t="shared" si="47"/>
        <v>3</v>
      </c>
      <c r="G741" s="4" t="str">
        <f t="shared" si="45"/>
        <v/>
      </c>
      <c r="H741" s="4"/>
      <c r="I741" s="62" t="str">
        <f>IFERROR(IF(AND(P741&gt;Q741,P741=200),3,IF(OR(P741&gt;=300,Q741&gt;=300),"IT",_xlfn.XLOOKUP(MAX(P741:Q741),codetabel!$A:$A,codetabel!E:E))),"")</f>
        <v>IT</v>
      </c>
      <c r="J741" s="33"/>
      <c r="K741" s="41" t="str">
        <f t="shared" si="46"/>
        <v xml:space="preserve"> </v>
      </c>
      <c r="L741" s="41"/>
      <c r="M741" s="36">
        <v>3</v>
      </c>
      <c r="N741" s="4" t="s">
        <v>553</v>
      </c>
      <c r="O741" s="26" t="s">
        <v>1369</v>
      </c>
      <c r="P741" s="52">
        <v>100</v>
      </c>
      <c r="Q741" s="53">
        <v>700</v>
      </c>
      <c r="R741" s="4"/>
      <c r="S741" s="4"/>
    </row>
    <row r="742" spans="1:19" x14ac:dyDescent="0.25">
      <c r="A742" s="2" t="s">
        <v>205</v>
      </c>
      <c r="B742" s="7" t="s">
        <v>207</v>
      </c>
      <c r="C742" s="6" t="s">
        <v>1081</v>
      </c>
      <c r="D742" s="3" t="s">
        <v>1103</v>
      </c>
      <c r="E742" s="36" t="str">
        <f t="shared" si="44"/>
        <v>IT</v>
      </c>
      <c r="F742" s="35">
        <f t="shared" si="47"/>
        <v>3</v>
      </c>
      <c r="G742" s="4" t="str">
        <f t="shared" si="45"/>
        <v>GPP</v>
      </c>
      <c r="H742" s="4"/>
      <c r="I742" s="62" t="str">
        <f>IFERROR(IF(AND(P742&gt;Q742,P742=200),3,IF(OR(P742&gt;=300,Q742&gt;=300),"IT",_xlfn.XLOOKUP(MAX(P742:Q742),codetabel!$A:$A,codetabel!E:E))),"")</f>
        <v>IT</v>
      </c>
      <c r="J742" s="33"/>
      <c r="K742" s="41" t="str">
        <f t="shared" si="46"/>
        <v xml:space="preserve"> </v>
      </c>
      <c r="L742" s="41"/>
      <c r="M742" s="36">
        <v>3</v>
      </c>
      <c r="N742" s="4" t="s">
        <v>553</v>
      </c>
      <c r="O742" s="26" t="s">
        <v>1369</v>
      </c>
      <c r="P742" s="52">
        <v>100</v>
      </c>
      <c r="Q742" s="53">
        <v>1500</v>
      </c>
      <c r="R742" s="4" t="s">
        <v>303</v>
      </c>
      <c r="S742" s="4"/>
    </row>
    <row r="743" spans="1:19" x14ac:dyDescent="0.25">
      <c r="A743" s="2" t="s">
        <v>205</v>
      </c>
      <c r="B743" s="7" t="s">
        <v>207</v>
      </c>
      <c r="C743" s="6" t="s">
        <v>1083</v>
      </c>
      <c r="D743" s="3" t="s">
        <v>1104</v>
      </c>
      <c r="E743" s="36">
        <f t="shared" si="44"/>
        <v>1</v>
      </c>
      <c r="F743" s="35" t="str">
        <f t="shared" si="47"/>
        <v>FM</v>
      </c>
      <c r="G743" s="4" t="str">
        <f t="shared" si="45"/>
        <v/>
      </c>
      <c r="H743" s="4"/>
      <c r="I743" s="62">
        <f>IFERROR(IF(AND(P743&gt;Q743,P743=200),3,IF(OR(P743&gt;=300,Q743&gt;=300),"IT",_xlfn.XLOOKUP(MAX(P743:Q743),codetabel!$A:$A,codetabel!E:E))),"")</f>
        <v>1</v>
      </c>
      <c r="J743" s="33"/>
      <c r="K743" s="41" t="str">
        <f t="shared" si="46"/>
        <v>JA</v>
      </c>
      <c r="L743" s="41"/>
      <c r="M743" s="36">
        <v>2</v>
      </c>
      <c r="N743" s="4" t="s">
        <v>553</v>
      </c>
      <c r="P743" s="52">
        <v>0</v>
      </c>
      <c r="Q743" s="53">
        <v>30</v>
      </c>
      <c r="R743" s="4"/>
      <c r="S743" s="4"/>
    </row>
    <row r="744" spans="1:19" x14ac:dyDescent="0.25">
      <c r="A744" s="2" t="s">
        <v>205</v>
      </c>
      <c r="B744" s="7" t="s">
        <v>208</v>
      </c>
      <c r="C744" s="6" t="s">
        <v>312</v>
      </c>
      <c r="D744" s="3" t="s">
        <v>1105</v>
      </c>
      <c r="E744" s="36">
        <f t="shared" si="44"/>
        <v>2</v>
      </c>
      <c r="F744" s="35" t="str">
        <f t="shared" si="47"/>
        <v>FM</v>
      </c>
      <c r="G744" s="4" t="str">
        <f t="shared" si="45"/>
        <v/>
      </c>
      <c r="H744" s="4"/>
      <c r="I744" s="62">
        <f>IFERROR(IF(AND(P744&gt;Q744,P744=200),3,IF(OR(P744&gt;=300,Q744&gt;=300),"IT",_xlfn.XLOOKUP(MAX(P744:Q744),codetabel!$A:$A,codetabel!E:E))),"")</f>
        <v>2</v>
      </c>
      <c r="J744" s="33"/>
      <c r="K744" s="41" t="str">
        <f t="shared" si="46"/>
        <v xml:space="preserve"> </v>
      </c>
      <c r="L744" s="41"/>
      <c r="M744" s="36">
        <v>3</v>
      </c>
      <c r="N744" s="4" t="s">
        <v>553</v>
      </c>
      <c r="P744" s="52">
        <v>10</v>
      </c>
      <c r="Q744" s="53">
        <v>50</v>
      </c>
      <c r="R744" s="4"/>
      <c r="S744" s="4"/>
    </row>
    <row r="745" spans="1:19" x14ac:dyDescent="0.25">
      <c r="A745" s="2" t="s">
        <v>1206</v>
      </c>
      <c r="B745" s="7" t="s">
        <v>266</v>
      </c>
      <c r="C745" s="5"/>
      <c r="D745" s="3" t="s">
        <v>1106</v>
      </c>
      <c r="E745" s="36">
        <f t="shared" si="44"/>
        <v>1</v>
      </c>
      <c r="F745" s="35" t="str">
        <f t="shared" si="47"/>
        <v>FM</v>
      </c>
      <c r="G745" s="4" t="str">
        <f t="shared" si="45"/>
        <v/>
      </c>
      <c r="H745" s="4"/>
      <c r="I745" s="62">
        <f>IFERROR(IF(AND(P745&gt;Q745,P745=200),3,IF(OR(P745&gt;=300,Q745&gt;=300),"IT",_xlfn.XLOOKUP(MAX(P745:Q745),codetabel!$A:$A,codetabel!E:E))),"")</f>
        <v>1</v>
      </c>
      <c r="J745" s="33"/>
      <c r="K745" s="41" t="str">
        <f t="shared" si="46"/>
        <v>JA</v>
      </c>
      <c r="L745" s="41"/>
      <c r="M745" s="36">
        <v>3</v>
      </c>
      <c r="N745" s="4" t="s">
        <v>553</v>
      </c>
      <c r="P745" s="52">
        <v>10</v>
      </c>
      <c r="Q745" s="53">
        <v>30</v>
      </c>
      <c r="R745" s="4"/>
      <c r="S745" s="4"/>
    </row>
    <row r="746" spans="1:19" x14ac:dyDescent="0.25">
      <c r="A746" s="2" t="s">
        <v>1207</v>
      </c>
      <c r="B746" s="7" t="s">
        <v>265</v>
      </c>
      <c r="C746" s="5"/>
      <c r="D746" s="3" t="s">
        <v>1107</v>
      </c>
      <c r="E746" s="36">
        <f t="shared" si="44"/>
        <v>1</v>
      </c>
      <c r="F746" s="35" t="str">
        <f t="shared" si="47"/>
        <v>FM</v>
      </c>
      <c r="G746" s="4" t="str">
        <f t="shared" si="45"/>
        <v/>
      </c>
      <c r="H746" s="4"/>
      <c r="I746" s="62">
        <f>IFERROR(IF(AND(P746&gt;Q746,P746=200),3,IF(OR(P746&gt;=300,Q746&gt;=300),"IT",_xlfn.XLOOKUP(MAX(P746:Q746),codetabel!$A:$A,codetabel!E:E))),"")</f>
        <v>1</v>
      </c>
      <c r="J746" s="33"/>
      <c r="K746" s="41" t="str">
        <f t="shared" si="46"/>
        <v>JA</v>
      </c>
      <c r="L746" s="41"/>
      <c r="M746" s="36">
        <v>2</v>
      </c>
      <c r="N746" s="4" t="s">
        <v>553</v>
      </c>
      <c r="P746" s="52">
        <v>0</v>
      </c>
      <c r="Q746" s="53">
        <v>30</v>
      </c>
      <c r="R746" s="4"/>
      <c r="S746" s="4"/>
    </row>
    <row r="747" spans="1:19" x14ac:dyDescent="0.25">
      <c r="A747" s="2" t="s">
        <v>209</v>
      </c>
      <c r="B747" s="7" t="s">
        <v>210</v>
      </c>
      <c r="C747" s="5"/>
      <c r="D747" s="3" t="s">
        <v>1108</v>
      </c>
      <c r="E747" s="36" t="str">
        <f t="shared" si="44"/>
        <v>IT</v>
      </c>
      <c r="F747" s="35" t="str">
        <f t="shared" si="47"/>
        <v>FM</v>
      </c>
      <c r="G747" s="4" t="str">
        <f t="shared" si="45"/>
        <v/>
      </c>
      <c r="H747" s="4"/>
      <c r="I747" s="62" t="str">
        <f>IFERROR(IF(AND(P747&gt;Q747,P747=200),3,IF(OR(P747&gt;=300,Q747&gt;=300),"IT",_xlfn.XLOOKUP(MAX(P747:Q747),codetabel!$A:$A,codetabel!E:E))),"")</f>
        <v>IT</v>
      </c>
      <c r="J747" s="33"/>
      <c r="K747" s="41" t="str">
        <f t="shared" si="46"/>
        <v xml:space="preserve"> </v>
      </c>
      <c r="L747" s="41"/>
      <c r="M747" s="36">
        <v>1</v>
      </c>
      <c r="N747" s="4" t="s">
        <v>553</v>
      </c>
      <c r="O747" s="26" t="s">
        <v>1369</v>
      </c>
      <c r="P747" s="52">
        <v>10</v>
      </c>
      <c r="Q747" s="53">
        <v>300</v>
      </c>
      <c r="R747" s="4"/>
      <c r="S747" s="4"/>
    </row>
    <row r="748" spans="1:19" x14ac:dyDescent="0.25">
      <c r="A748" s="2" t="s">
        <v>1208</v>
      </c>
      <c r="B748" s="7" t="s">
        <v>1208</v>
      </c>
      <c r="C748" s="6" t="s">
        <v>308</v>
      </c>
      <c r="D748" s="3" t="s">
        <v>1225</v>
      </c>
      <c r="E748" s="36" t="str">
        <f t="shared" si="44"/>
        <v/>
      </c>
      <c r="F748" s="35" t="str">
        <f t="shared" si="47"/>
        <v/>
      </c>
      <c r="G748" s="4" t="str">
        <f t="shared" si="45"/>
        <v/>
      </c>
      <c r="H748" s="4"/>
      <c r="I748" s="62" t="str">
        <f>IFERROR(IF(AND(P748&gt;Q748,P748=200),3,IF(OR(P748&gt;=300,Q748&gt;=300),"IT",_xlfn.XLOOKUP(MAX(P748:Q748),codetabel!$A:$A,codetabel!E:E))),"")</f>
        <v/>
      </c>
      <c r="J748" s="33"/>
      <c r="K748" s="41" t="str">
        <f t="shared" si="46"/>
        <v/>
      </c>
      <c r="L748" s="41"/>
      <c r="M748" s="36"/>
      <c r="N748" s="4"/>
      <c r="P748" s="52"/>
      <c r="Q748" s="53"/>
      <c r="R748" s="4"/>
      <c r="S748" s="4"/>
    </row>
    <row r="749" spans="1:19" x14ac:dyDescent="0.25">
      <c r="A749" s="2" t="s">
        <v>1208</v>
      </c>
      <c r="B749" s="7" t="s">
        <v>267</v>
      </c>
      <c r="C749" s="6" t="s">
        <v>308</v>
      </c>
      <c r="D749" s="3" t="s">
        <v>1109</v>
      </c>
      <c r="E749" s="36" t="str">
        <f t="shared" si="44"/>
        <v/>
      </c>
      <c r="F749" s="35" t="str">
        <f t="shared" si="47"/>
        <v/>
      </c>
      <c r="G749" s="4" t="str">
        <f t="shared" si="45"/>
        <v/>
      </c>
      <c r="H749" s="4"/>
      <c r="I749" s="62" t="str">
        <f>IFERROR(IF(AND(P749&gt;Q749,P749=200),3,IF(OR(P749&gt;=300,Q749&gt;=300),"IT",_xlfn.XLOOKUP(MAX(P749:Q749),codetabel!$A:$A,codetabel!E:E))),"")</f>
        <v/>
      </c>
      <c r="J749" s="33"/>
      <c r="K749" s="41" t="str">
        <f t="shared" si="46"/>
        <v/>
      </c>
      <c r="L749" s="41"/>
      <c r="M749" s="36"/>
      <c r="N749" s="4"/>
      <c r="P749" s="52"/>
      <c r="Q749" s="53"/>
      <c r="R749" s="4"/>
      <c r="S749" s="4"/>
    </row>
    <row r="750" spans="1:19" x14ac:dyDescent="0.25">
      <c r="A750" s="2" t="s">
        <v>1209</v>
      </c>
      <c r="B750" s="7" t="s">
        <v>268</v>
      </c>
      <c r="C750" s="6" t="s">
        <v>561</v>
      </c>
      <c r="D750" s="3" t="s">
        <v>1110</v>
      </c>
      <c r="E750" s="36">
        <f t="shared" si="44"/>
        <v>2</v>
      </c>
      <c r="F750" s="35">
        <f t="shared" si="47"/>
        <v>1</v>
      </c>
      <c r="G750" s="4" t="str">
        <f t="shared" si="45"/>
        <v/>
      </c>
      <c r="H750" s="4"/>
      <c r="I750" s="62">
        <f>IFERROR(IF(AND(P750&gt;Q750,P750=200),3,IF(OR(P750&gt;=300,Q750&gt;=300),"IT",_xlfn.XLOOKUP(MAX(P750:Q750),codetabel!$A:$A,codetabel!E:E))),"")</f>
        <v>2</v>
      </c>
      <c r="J750" s="33"/>
      <c r="K750" s="41" t="str">
        <f t="shared" si="46"/>
        <v xml:space="preserve"> </v>
      </c>
      <c r="L750" s="41"/>
      <c r="M750" s="36">
        <v>2</v>
      </c>
      <c r="N750" s="4" t="s">
        <v>312</v>
      </c>
      <c r="P750" s="52">
        <v>30</v>
      </c>
      <c r="Q750" s="53">
        <v>50</v>
      </c>
      <c r="R750" s="4"/>
      <c r="S750" s="4"/>
    </row>
    <row r="751" spans="1:19" x14ac:dyDescent="0.25">
      <c r="A751" s="2" t="s">
        <v>1209</v>
      </c>
      <c r="B751" s="7" t="s">
        <v>268</v>
      </c>
      <c r="C751" s="6" t="s">
        <v>305</v>
      </c>
      <c r="D751" s="3" t="s">
        <v>1111</v>
      </c>
      <c r="E751" s="36">
        <f t="shared" si="44"/>
        <v>2</v>
      </c>
      <c r="F751" s="35">
        <f t="shared" si="47"/>
        <v>1</v>
      </c>
      <c r="G751" s="4" t="str">
        <f t="shared" si="45"/>
        <v/>
      </c>
      <c r="H751" s="4"/>
      <c r="I751" s="62">
        <f>IFERROR(IF(AND(P751&gt;Q751,P751=200),3,IF(OR(P751&gt;=300,Q751&gt;=300),"IT",_xlfn.XLOOKUP(MAX(P751:Q751),codetabel!$A:$A,codetabel!E:E))),"")</f>
        <v>2</v>
      </c>
      <c r="J751" s="33"/>
      <c r="K751" s="41" t="str">
        <f t="shared" si="46"/>
        <v xml:space="preserve"> </v>
      </c>
      <c r="L751" s="41"/>
      <c r="M751" s="36">
        <v>2</v>
      </c>
      <c r="N751" s="4" t="s">
        <v>312</v>
      </c>
      <c r="P751" s="52">
        <v>30</v>
      </c>
      <c r="Q751" s="53">
        <v>50</v>
      </c>
      <c r="R751" s="4"/>
      <c r="S751" s="4"/>
    </row>
    <row r="752" spans="1:19" x14ac:dyDescent="0.25">
      <c r="A752" s="2" t="s">
        <v>1210</v>
      </c>
      <c r="B752" s="7" t="s">
        <v>269</v>
      </c>
      <c r="C752" s="5"/>
      <c r="D752" s="3" t="s">
        <v>1112</v>
      </c>
      <c r="E752" s="36">
        <f t="shared" si="44"/>
        <v>1</v>
      </c>
      <c r="F752" s="35">
        <f t="shared" si="47"/>
        <v>1</v>
      </c>
      <c r="G752" s="4" t="str">
        <f t="shared" si="45"/>
        <v/>
      </c>
      <c r="H752" s="4" t="s">
        <v>1237</v>
      </c>
      <c r="I752" s="62">
        <f>IFERROR(IF(AND(P752&gt;Q752,P752=200),3,IF(OR(P752&gt;=300,Q752&gt;=300),"IT",_xlfn.XLOOKUP(MAX(P752:Q752),codetabel!$A:$A,codetabel!E:E))),"")</f>
        <v>1</v>
      </c>
      <c r="J752" s="33"/>
      <c r="K752" s="41" t="str">
        <f t="shared" si="46"/>
        <v xml:space="preserve"> </v>
      </c>
      <c r="L752" s="41"/>
      <c r="M752" s="36">
        <v>2</v>
      </c>
      <c r="N752" s="4" t="s">
        <v>312</v>
      </c>
      <c r="P752" s="52">
        <v>30</v>
      </c>
      <c r="Q752" s="53">
        <v>30</v>
      </c>
      <c r="R752" s="4"/>
      <c r="S752" s="4" t="s">
        <v>1237</v>
      </c>
    </row>
    <row r="753" spans="1:19" x14ac:dyDescent="0.25">
      <c r="A753" s="2" t="s">
        <v>1211</v>
      </c>
      <c r="B753" s="7" t="s">
        <v>270</v>
      </c>
      <c r="C753" s="6" t="s">
        <v>561</v>
      </c>
      <c r="D753" s="3" t="s">
        <v>1113</v>
      </c>
      <c r="E753" s="36">
        <f t="shared" si="44"/>
        <v>1</v>
      </c>
      <c r="F753" s="35" t="str">
        <f t="shared" si="47"/>
        <v>FM</v>
      </c>
      <c r="G753" s="4" t="str">
        <f t="shared" si="45"/>
        <v/>
      </c>
      <c r="H753" s="4"/>
      <c r="I753" s="62">
        <f>IFERROR(IF(AND(P753&gt;Q753,P753=200),3,IF(OR(P753&gt;=300,Q753&gt;=300),"IT",_xlfn.XLOOKUP(MAX(P753:Q753),codetabel!$A:$A,codetabel!E:E))),"")</f>
        <v>1</v>
      </c>
      <c r="J753" s="33"/>
      <c r="K753" s="41" t="str">
        <f t="shared" si="46"/>
        <v>JA</v>
      </c>
      <c r="L753" s="41"/>
      <c r="M753" s="36">
        <v>1</v>
      </c>
      <c r="N753" s="4" t="s">
        <v>312</v>
      </c>
      <c r="P753" s="52">
        <v>0</v>
      </c>
      <c r="Q753" s="53">
        <v>30</v>
      </c>
      <c r="R753" s="4"/>
      <c r="S753" s="4"/>
    </row>
    <row r="754" spans="1:19" x14ac:dyDescent="0.25">
      <c r="A754" s="2" t="s">
        <v>1211</v>
      </c>
      <c r="B754" s="7" t="s">
        <v>270</v>
      </c>
      <c r="C754" s="6" t="s">
        <v>305</v>
      </c>
      <c r="D754" s="3" t="s">
        <v>1114</v>
      </c>
      <c r="E754" s="36" t="str">
        <f t="shared" si="44"/>
        <v>FM</v>
      </c>
      <c r="F754" s="35" t="str">
        <f t="shared" si="47"/>
        <v>FM</v>
      </c>
      <c r="G754" s="4" t="str">
        <f t="shared" si="45"/>
        <v/>
      </c>
      <c r="H754" s="4"/>
      <c r="I754" s="62" t="str">
        <f>IFERROR(IF(AND(P754&gt;Q754,P754=200),3,IF(OR(P754&gt;=300,Q754&gt;=300),"IT",_xlfn.XLOOKUP(MAX(P754:Q754),codetabel!$A:$A,codetabel!E:E))),"")</f>
        <v>FM</v>
      </c>
      <c r="J754" s="33"/>
      <c r="K754" s="41" t="str">
        <f t="shared" si="46"/>
        <v>JA</v>
      </c>
      <c r="L754" s="41"/>
      <c r="M754" s="36">
        <v>1</v>
      </c>
      <c r="N754" s="4" t="s">
        <v>553</v>
      </c>
      <c r="P754" s="52">
        <v>0</v>
      </c>
      <c r="Q754" s="53">
        <v>10</v>
      </c>
      <c r="R754" s="4"/>
      <c r="S754" s="4"/>
    </row>
    <row r="755" spans="1:19" x14ac:dyDescent="0.25">
      <c r="A755" s="2" t="s">
        <v>1212</v>
      </c>
      <c r="B755" s="7" t="s">
        <v>211</v>
      </c>
      <c r="C755" s="5"/>
      <c r="D755" s="3" t="s">
        <v>1115</v>
      </c>
      <c r="E755" s="36" t="str">
        <f t="shared" si="44"/>
        <v>FM</v>
      </c>
      <c r="F755" s="35" t="str">
        <f t="shared" si="47"/>
        <v>FM</v>
      </c>
      <c r="G755" s="4" t="str">
        <f t="shared" si="45"/>
        <v/>
      </c>
      <c r="H755" s="4"/>
      <c r="I755" s="62" t="str">
        <f>IFERROR(IF(AND(P755&gt;Q755,P755=200),3,IF(OR(P755&gt;=300,Q755&gt;=300),"IT",_xlfn.XLOOKUP(MAX(P755:Q755),codetabel!$A:$A,codetabel!E:E))),"")</f>
        <v>FM</v>
      </c>
      <c r="J755" s="33"/>
      <c r="K755" s="41" t="str">
        <f t="shared" si="46"/>
        <v>JA</v>
      </c>
      <c r="L755" s="41"/>
      <c r="M755" s="36">
        <v>1</v>
      </c>
      <c r="N755" s="4" t="s">
        <v>553</v>
      </c>
      <c r="P755" s="52">
        <v>0</v>
      </c>
      <c r="Q755" s="53">
        <v>10</v>
      </c>
      <c r="R755" s="4"/>
      <c r="S755" s="4"/>
    </row>
    <row r="756" spans="1:19" x14ac:dyDescent="0.25">
      <c r="A756" s="2" t="s">
        <v>1213</v>
      </c>
      <c r="B756" s="7" t="s">
        <v>273</v>
      </c>
      <c r="C756" s="6" t="s">
        <v>314</v>
      </c>
      <c r="D756" s="3" t="s">
        <v>1116</v>
      </c>
      <c r="E756" s="36" t="str">
        <f t="shared" si="44"/>
        <v/>
      </c>
      <c r="F756" s="35" t="str">
        <f t="shared" si="47"/>
        <v/>
      </c>
      <c r="G756" s="4" t="str">
        <f t="shared" si="45"/>
        <v/>
      </c>
      <c r="H756" s="4"/>
      <c r="I756" s="62" t="str">
        <f>IFERROR(IF(AND(P756&gt;Q756,P756=200),3,IF(OR(P756&gt;=300,Q756&gt;=300),"IT",_xlfn.XLOOKUP(MAX(P756:Q756),codetabel!$A:$A,codetabel!E:E))),"")</f>
        <v/>
      </c>
      <c r="J756" s="33"/>
      <c r="K756" s="41" t="str">
        <f t="shared" si="46"/>
        <v/>
      </c>
      <c r="L756" s="41"/>
      <c r="M756" s="36"/>
      <c r="N756" s="4"/>
      <c r="P756" s="52"/>
      <c r="Q756" s="53"/>
      <c r="R756" s="4"/>
      <c r="S756" s="4"/>
    </row>
    <row r="757" spans="1:19" x14ac:dyDescent="0.25">
      <c r="A757" s="2" t="s">
        <v>1213</v>
      </c>
      <c r="B757" s="7" t="s">
        <v>273</v>
      </c>
      <c r="C757" s="6" t="s">
        <v>316</v>
      </c>
      <c r="D757" s="3" t="s">
        <v>1117</v>
      </c>
      <c r="E757" s="36" t="str">
        <f t="shared" si="44"/>
        <v>FM</v>
      </c>
      <c r="F757" s="35" t="str">
        <f t="shared" si="47"/>
        <v>FM</v>
      </c>
      <c r="G757" s="4" t="str">
        <f t="shared" si="45"/>
        <v/>
      </c>
      <c r="H757" s="4"/>
      <c r="I757" s="62" t="str">
        <f>IFERROR(IF(AND(P757&gt;Q757,P757=200),3,IF(OR(P757&gt;=300,Q757&gt;=300),"IT",_xlfn.XLOOKUP(MAX(P757:Q757),codetabel!$A:$A,codetabel!E:E))),"")</f>
        <v>FM</v>
      </c>
      <c r="J757" s="33"/>
      <c r="K757" s="41" t="str">
        <f t="shared" si="46"/>
        <v>JA</v>
      </c>
      <c r="L757" s="41"/>
      <c r="M757" s="36">
        <v>2</v>
      </c>
      <c r="N757" s="4" t="s">
        <v>553</v>
      </c>
      <c r="P757" s="52">
        <v>0</v>
      </c>
      <c r="Q757" s="53">
        <v>10</v>
      </c>
      <c r="R757" s="4"/>
      <c r="S757" s="4"/>
    </row>
    <row r="758" spans="1:19" x14ac:dyDescent="0.25">
      <c r="A758" s="2" t="s">
        <v>1213</v>
      </c>
      <c r="B758" s="7" t="s">
        <v>271</v>
      </c>
      <c r="C758" s="6" t="s">
        <v>318</v>
      </c>
      <c r="D758" s="3" t="s">
        <v>1118</v>
      </c>
      <c r="E758" s="36" t="str">
        <f t="shared" si="44"/>
        <v>FM</v>
      </c>
      <c r="F758" s="35" t="str">
        <f t="shared" si="47"/>
        <v>FM</v>
      </c>
      <c r="G758" s="4" t="str">
        <f t="shared" si="45"/>
        <v/>
      </c>
      <c r="H758" s="4"/>
      <c r="I758" s="62" t="str">
        <f>IFERROR(IF(AND(P758&gt;Q758,P758=200),3,IF(OR(P758&gt;=300,Q758&gt;=300),"IT",_xlfn.XLOOKUP(MAX(P758:Q758),codetabel!$A:$A,codetabel!E:E))),"")</f>
        <v>FM</v>
      </c>
      <c r="J758" s="33"/>
      <c r="K758" s="41" t="str">
        <f t="shared" si="46"/>
        <v>JA</v>
      </c>
      <c r="L758" s="41"/>
      <c r="M758" s="36">
        <v>2</v>
      </c>
      <c r="N758" s="4" t="s">
        <v>553</v>
      </c>
      <c r="P758" s="52">
        <v>0</v>
      </c>
      <c r="Q758" s="53">
        <v>10</v>
      </c>
      <c r="R758" s="4"/>
      <c r="S758" s="4"/>
    </row>
    <row r="759" spans="1:19" x14ac:dyDescent="0.25">
      <c r="A759" s="2" t="s">
        <v>1213</v>
      </c>
      <c r="B759" s="7" t="s">
        <v>272</v>
      </c>
      <c r="C759" s="6" t="s">
        <v>320</v>
      </c>
      <c r="D759" s="3" t="s">
        <v>1119</v>
      </c>
      <c r="E759" s="36">
        <f t="shared" si="44"/>
        <v>1</v>
      </c>
      <c r="F759" s="35">
        <f t="shared" si="47"/>
        <v>3</v>
      </c>
      <c r="G759" s="4" t="str">
        <f t="shared" si="45"/>
        <v/>
      </c>
      <c r="H759" s="4"/>
      <c r="I759" s="62">
        <f>IFERROR(IF(AND(P759&gt;Q759,P759=200),3,IF(OR(P759&gt;=300,Q759&gt;=300),"IT",_xlfn.XLOOKUP(MAX(P759:Q759),codetabel!$A:$A,codetabel!E:E))),"")</f>
        <v>3</v>
      </c>
      <c r="J759" s="33"/>
      <c r="K759" s="41" t="str">
        <f t="shared" si="46"/>
        <v xml:space="preserve"> </v>
      </c>
      <c r="L759" s="41"/>
      <c r="M759" s="36">
        <v>2</v>
      </c>
      <c r="N759" s="4" t="s">
        <v>553</v>
      </c>
      <c r="P759" s="52">
        <v>100</v>
      </c>
      <c r="Q759" s="53">
        <v>30</v>
      </c>
      <c r="R759" s="4"/>
      <c r="S759" s="4"/>
    </row>
    <row r="760" spans="1:19" x14ac:dyDescent="0.25">
      <c r="A760" s="2" t="s">
        <v>1214</v>
      </c>
      <c r="B760" s="7" t="s">
        <v>274</v>
      </c>
      <c r="C760" s="5"/>
      <c r="D760" s="3" t="s">
        <v>1120</v>
      </c>
      <c r="E760" s="36">
        <f t="shared" si="44"/>
        <v>1</v>
      </c>
      <c r="F760" s="35" t="str">
        <f t="shared" si="47"/>
        <v>FM</v>
      </c>
      <c r="G760" s="4" t="str">
        <f t="shared" si="45"/>
        <v/>
      </c>
      <c r="H760" s="4"/>
      <c r="I760" s="62">
        <f>IFERROR(IF(AND(P760&gt;Q760,P760=200),3,IF(OR(P760&gt;=300,Q760&gt;=300),"IT",_xlfn.XLOOKUP(MAX(P760:Q760),codetabel!$A:$A,codetabel!E:E))),"")</f>
        <v>1</v>
      </c>
      <c r="J760" s="33"/>
      <c r="K760" s="41" t="str">
        <f t="shared" si="46"/>
        <v>JA</v>
      </c>
      <c r="L760" s="41" t="s">
        <v>1371</v>
      </c>
      <c r="M760" s="36">
        <v>1</v>
      </c>
      <c r="N760" s="4" t="s">
        <v>553</v>
      </c>
      <c r="P760" s="52">
        <v>10</v>
      </c>
      <c r="Q760" s="53">
        <v>30</v>
      </c>
      <c r="R760" s="4"/>
      <c r="S760" s="4"/>
    </row>
    <row r="761" spans="1:19" x14ac:dyDescent="0.25">
      <c r="A761" s="2" t="s">
        <v>1215</v>
      </c>
      <c r="B761" s="7" t="s">
        <v>275</v>
      </c>
      <c r="C761" s="6" t="s">
        <v>561</v>
      </c>
      <c r="D761" s="3" t="s">
        <v>1121</v>
      </c>
      <c r="E761" s="36">
        <f t="shared" si="44"/>
        <v>3</v>
      </c>
      <c r="F761" s="35">
        <f t="shared" si="47"/>
        <v>1</v>
      </c>
      <c r="G761" s="4" t="str">
        <f t="shared" si="45"/>
        <v/>
      </c>
      <c r="H761" s="4"/>
      <c r="I761" s="62">
        <f>IFERROR(IF(AND(P761&gt;Q761,P761=200),3,IF(OR(P761&gt;=300,Q761&gt;=300),"IT",_xlfn.XLOOKUP(MAX(P761:Q761),codetabel!$A:$A,codetabel!E:E))),"")</f>
        <v>3</v>
      </c>
      <c r="J761" s="33"/>
      <c r="K761" s="41" t="str">
        <f t="shared" si="46"/>
        <v xml:space="preserve"> </v>
      </c>
      <c r="L761" s="41"/>
      <c r="M761" s="36">
        <v>1</v>
      </c>
      <c r="N761" s="4" t="s">
        <v>553</v>
      </c>
      <c r="P761" s="52">
        <v>30</v>
      </c>
      <c r="Q761" s="53">
        <v>100</v>
      </c>
      <c r="R761" s="4"/>
      <c r="S761" s="4"/>
    </row>
    <row r="762" spans="1:19" x14ac:dyDescent="0.25">
      <c r="A762" s="2" t="s">
        <v>1215</v>
      </c>
      <c r="B762" s="7" t="s">
        <v>275</v>
      </c>
      <c r="C762" s="6" t="s">
        <v>305</v>
      </c>
      <c r="D762" s="3" t="s">
        <v>1122</v>
      </c>
      <c r="E762" s="36" t="str">
        <f t="shared" si="44"/>
        <v>FM</v>
      </c>
      <c r="F762" s="35" t="str">
        <f t="shared" si="47"/>
        <v>FM</v>
      </c>
      <c r="G762" s="4" t="str">
        <f t="shared" si="45"/>
        <v/>
      </c>
      <c r="H762" s="4"/>
      <c r="I762" s="62" t="str">
        <f>IFERROR(IF(AND(P762&gt;Q762,P762=200),3,IF(OR(P762&gt;=300,Q762&gt;=300),"IT",_xlfn.XLOOKUP(MAX(P762:Q762),codetabel!$A:$A,codetabel!E:E))),"")</f>
        <v>FM</v>
      </c>
      <c r="J762" s="33"/>
      <c r="K762" s="41" t="str">
        <f t="shared" si="46"/>
        <v>JA</v>
      </c>
      <c r="L762" s="41"/>
      <c r="M762" s="36">
        <v>1</v>
      </c>
      <c r="N762" s="4" t="s">
        <v>553</v>
      </c>
      <c r="P762" s="52">
        <v>0</v>
      </c>
      <c r="Q762" s="53">
        <v>10</v>
      </c>
      <c r="R762" s="4"/>
      <c r="S762" s="4"/>
    </row>
  </sheetData>
  <mergeCells count="2">
    <mergeCell ref="M2:N2"/>
    <mergeCell ref="E1:F1"/>
  </mergeCells>
  <conditionalFormatting sqref="G1:G1048576">
    <cfRule type="containsText" dxfId="0" priority="1" stopIfTrue="1" operator="containsText" text="Z">
      <formula>NOT(ISERROR(SEARCH("Z",G1)))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D3" sqref="D3:E8"/>
    </sheetView>
  </sheetViews>
  <sheetFormatPr defaultRowHeight="13.2" x14ac:dyDescent="0.25"/>
  <cols>
    <col min="2" max="3" width="0" hidden="1" customWidth="1"/>
    <col min="4" max="5" width="9.109375" style="32"/>
  </cols>
  <sheetData>
    <row r="1" spans="1:5" x14ac:dyDescent="0.25">
      <c r="A1" s="30" t="s">
        <v>1366</v>
      </c>
      <c r="B1" t="s">
        <v>1226</v>
      </c>
      <c r="D1" s="31" t="s">
        <v>1362</v>
      </c>
      <c r="E1" s="31" t="s">
        <v>1363</v>
      </c>
    </row>
    <row r="3" spans="1:5" x14ac:dyDescent="0.25">
      <c r="A3">
        <v>10</v>
      </c>
      <c r="B3">
        <v>1</v>
      </c>
      <c r="D3" s="31" t="s">
        <v>1364</v>
      </c>
      <c r="E3" s="31" t="s">
        <v>1364</v>
      </c>
    </row>
    <row r="4" spans="1:5" x14ac:dyDescent="0.25">
      <c r="A4">
        <v>30</v>
      </c>
      <c r="B4">
        <v>2</v>
      </c>
      <c r="D4" s="32">
        <v>1</v>
      </c>
      <c r="E4" s="32">
        <v>1</v>
      </c>
    </row>
    <row r="5" spans="1:5" x14ac:dyDescent="0.25">
      <c r="A5">
        <v>50</v>
      </c>
      <c r="B5" t="s">
        <v>1227</v>
      </c>
      <c r="D5" s="32">
        <v>2</v>
      </c>
      <c r="E5" s="32">
        <v>2</v>
      </c>
    </row>
    <row r="6" spans="1:5" x14ac:dyDescent="0.25">
      <c r="A6">
        <v>100</v>
      </c>
      <c r="B6" t="s">
        <v>1228</v>
      </c>
      <c r="D6" s="32">
        <v>3</v>
      </c>
      <c r="E6" s="32">
        <v>3</v>
      </c>
    </row>
    <row r="7" spans="1:5" x14ac:dyDescent="0.25">
      <c r="A7">
        <v>200</v>
      </c>
      <c r="B7" t="s">
        <v>1229</v>
      </c>
      <c r="D7" s="32">
        <v>3</v>
      </c>
      <c r="E7" s="32">
        <v>4</v>
      </c>
    </row>
    <row r="8" spans="1:5" x14ac:dyDescent="0.25">
      <c r="A8">
        <v>300</v>
      </c>
      <c r="B8" t="s">
        <v>1230</v>
      </c>
      <c r="D8" s="31" t="s">
        <v>1365</v>
      </c>
      <c r="E8" s="31" t="s">
        <v>1365</v>
      </c>
    </row>
    <row r="9" spans="1:5" x14ac:dyDescent="0.25">
      <c r="B9" t="s">
        <v>1231</v>
      </c>
    </row>
    <row r="10" spans="1:5" x14ac:dyDescent="0.25">
      <c r="B10" t="s">
        <v>1232</v>
      </c>
    </row>
    <row r="11" spans="1:5" x14ac:dyDescent="0.25">
      <c r="B11" t="s">
        <v>1233</v>
      </c>
    </row>
    <row r="12" spans="1:5" x14ac:dyDescent="0.25">
      <c r="B12">
        <v>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nieuwe eindtabel MNS</vt:lpstr>
      <vt:lpstr>codetabel</vt:lpstr>
    </vt:vector>
  </TitlesOfParts>
  <Company>DHV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Brus</dc:creator>
  <cp:lastModifiedBy>Rein Bruinsma</cp:lastModifiedBy>
  <cp:lastPrinted>2009-01-13T14:38:49Z</cp:lastPrinted>
  <dcterms:created xsi:type="dcterms:W3CDTF">2006-06-29T13:13:40Z</dcterms:created>
  <dcterms:modified xsi:type="dcterms:W3CDTF">2022-05-20T10:38:42Z</dcterms:modified>
</cp:coreProperties>
</file>