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P Pavilion\Documents\KNV TAXI\Jantine\modelbestek DEF\"/>
    </mc:Choice>
  </mc:AlternateContent>
  <bookViews>
    <workbookView xWindow="0" yWindow="0" windowWidth="20490" windowHeight="7755" tabRatio="500"/>
  </bookViews>
  <sheets>
    <sheet name="Prijsinvulformulier" sheetId="1" r:id="rId1"/>
    <sheet name="Open kostprijs calc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2" l="1"/>
  <c r="C47" i="2"/>
  <c r="C48" i="2"/>
  <c r="C50" i="2"/>
  <c r="C52" i="2"/>
  <c r="C53" i="2"/>
  <c r="C54" i="2"/>
  <c r="C55" i="2"/>
  <c r="C56" i="2"/>
  <c r="C57" i="2"/>
  <c r="C14" i="2"/>
  <c r="C15" i="2"/>
  <c r="C17" i="2"/>
  <c r="C19" i="2"/>
  <c r="C20" i="2"/>
  <c r="C21" i="2"/>
  <c r="C22" i="2"/>
  <c r="C23" i="2"/>
  <c r="C9" i="2"/>
  <c r="C24" i="2"/>
  <c r="C25" i="2"/>
  <c r="C28" i="2"/>
  <c r="C29" i="2"/>
  <c r="C30" i="2"/>
  <c r="C24" i="1"/>
  <c r="C40" i="1"/>
  <c r="C39" i="1"/>
  <c r="C60" i="2"/>
  <c r="C22" i="1"/>
  <c r="C21" i="1"/>
  <c r="H21" i="1"/>
  <c r="C61" i="2"/>
  <c r="C62" i="2"/>
  <c r="C63" i="2"/>
  <c r="C42" i="1"/>
  <c r="H39" i="1"/>
  <c r="H40" i="1"/>
  <c r="H42" i="1"/>
  <c r="H43" i="1"/>
  <c r="C45" i="1"/>
  <c r="H22" i="1"/>
  <c r="H24" i="1"/>
  <c r="H25" i="1"/>
  <c r="C27" i="1"/>
</calcChain>
</file>

<file path=xl/sharedStrings.xml><?xml version="1.0" encoding="utf-8"?>
<sst xmlns="http://schemas.openxmlformats.org/spreadsheetml/2006/main" count="107" uniqueCount="63">
  <si>
    <t>Deze bijlage dient door de Inschrijver ingevuld te worden en bij de Inschrijving te worden gevoegd.</t>
  </si>
  <si>
    <t>Bij beantwoording/ invulling van deze bijlage dient u de door ons opgegeven volgorde / opsomming / nummering / layout exact aan te houden op straffe van uitsluiting.</t>
  </si>
  <si>
    <t>De geel gearceerde velden dienen door u ingevuld te worden.</t>
  </si>
  <si>
    <t>Starttarief per rit voor rolstoelbus</t>
  </si>
  <si>
    <t>Inschrijfprijs Perceel 1</t>
  </si>
  <si>
    <t xml:space="preserve">per rit </t>
  </si>
  <si>
    <t>per rit</t>
  </si>
  <si>
    <t>Tarief per beladen voertuiguur</t>
  </si>
  <si>
    <t xml:space="preserve">uur </t>
  </si>
  <si>
    <t>Tarieven Inschrijver</t>
  </si>
  <si>
    <t>Berekening Inschrijfprijs</t>
  </si>
  <si>
    <t>Aantal ritten per jaar</t>
  </si>
  <si>
    <t>Aantal uren per jaar</t>
  </si>
  <si>
    <t>&lt;aantallen in te vullen door aanbestedende dienst&gt;</t>
  </si>
  <si>
    <t>Alle in dit prijsinvulformulier afgegeven aantallen ritten of activiteiten betreffen inschattingen op basis van de huidige situatie en zijn opgenomen om een vergelijking tussen Inschrijvers mogelijk te maken.</t>
  </si>
  <si>
    <t xml:space="preserve">In onderstaand overzicht geeft u uw tarieven aan per rit en beladen voertuiguur. </t>
  </si>
  <si>
    <t>&lt; Voor overige percelen bovenstaande tabel herhalen &gt;</t>
  </si>
  <si>
    <t xml:space="preserve">Totale verwachte kosten per jaar: </t>
  </si>
  <si>
    <t>+</t>
  </si>
  <si>
    <t xml:space="preserve">Contractduur in jaren: </t>
  </si>
  <si>
    <t>Starttarief per rit voor taxipersonen auto/taxibus</t>
  </si>
  <si>
    <t>Inschrijfprijs Perceel 1, WMO Vervoer</t>
  </si>
  <si>
    <t xml:space="preserve">In onderstaand overzicht geeft u uw tarieven aan per rit en beladen kilometer </t>
  </si>
  <si>
    <t>Tarief per beladen kilometer</t>
  </si>
  <si>
    <t>Aantal kilometer per jaar</t>
  </si>
  <si>
    <t>kilometer</t>
  </si>
  <si>
    <t xml:space="preserve">Inschrijfprijs Perceel 2, Leerlingenvervoer </t>
  </si>
  <si>
    <t xml:space="preserve"> Gegevens in andere velden dient u niet te wijzigen. </t>
  </si>
  <si>
    <t xml:space="preserve">Deze aantallen tijdens de contractduur zijn afhankelijk van de daadwerkelijke aantallen ritten of activiteiten die zullen worden afgenomen. </t>
  </si>
  <si>
    <t>Afschrijving</t>
  </si>
  <si>
    <t>Rente</t>
  </si>
  <si>
    <t>Assurantie</t>
  </si>
  <si>
    <t>Motorrijtuigenbelasting</t>
  </si>
  <si>
    <t>Aantal inzeturen per jaar</t>
  </si>
  <si>
    <t>Gemiddelde rijsnelheid per jaar</t>
  </si>
  <si>
    <t>Totaal vaste kosten per jaar:</t>
  </si>
  <si>
    <t xml:space="preserve">Vaste kosten per uur: </t>
  </si>
  <si>
    <t>Variabele kosten per kilometer:</t>
  </si>
  <si>
    <t>Kilometerkosten per uur</t>
  </si>
  <si>
    <t>Loonkosten per uur incl. sociale lasten</t>
  </si>
  <si>
    <t>Totale kosten per uur</t>
  </si>
  <si>
    <t>Gemiddelde aanschafprijs materialen (excl. BPM/BTW)</t>
  </si>
  <si>
    <t>Kosten per uur incl. intake en planning</t>
  </si>
  <si>
    <t>km/uur</t>
  </si>
  <si>
    <t>= (netto aanschafwaarde - restwaarde) / levensduur</t>
  </si>
  <si>
    <t>= (netto aanschafwaarde + restwaarde) / 2 x rentepercentage</t>
  </si>
  <si>
    <t>Kosten intake en planning</t>
  </si>
  <si>
    <t xml:space="preserve">Inschrijver dient tevens het tabblad "Open kostprijs calc" in te vullen. </t>
  </si>
  <si>
    <t>Algemene kosten en winst</t>
  </si>
  <si>
    <t>Aantal ritten per uur</t>
  </si>
  <si>
    <t>Benodigde vergoeding per rit</t>
  </si>
  <si>
    <t>Vergoeding o.b.v. Kilometers</t>
  </si>
  <si>
    <t>Totaal directe kosten per uur</t>
  </si>
  <si>
    <t>Ritlengte (beladen kilometers)</t>
  </si>
  <si>
    <t xml:space="preserve">Bezettingsgraad (% beladen van totaal) </t>
  </si>
  <si>
    <t xml:space="preserve">Combinatiegraad </t>
  </si>
  <si>
    <t>Benodigde vergoeding per beladen uur</t>
  </si>
  <si>
    <t>Starttarief per beladen uur</t>
  </si>
  <si>
    <t xml:space="preserve">Tarief per beladen uur </t>
  </si>
  <si>
    <t>Gemiddeld starttatief obv aantal ritten</t>
  </si>
  <si>
    <t>Prijsinvulformulier Doelgroepenvervoer</t>
  </si>
  <si>
    <t>Open kostprijscalculatie kosten per kilometer( voor taxipersonen auto/taxibus/rolstoelbus)</t>
  </si>
  <si>
    <t>Open kostprijscalculatie kosten per uur voor  taxipersonen auto/taxibus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</si>
</sst>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_-&quot;€&quot;\ * #,##0.00\-;_-&quot;€&quot;\ * &quot;-&quot;??_-;_-@_-"/>
    <numFmt numFmtId="165" formatCode="_-* #,##0.00_-;_-* #,##0.00\-;_-* &quot;-&quot;??_-;_-@_-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name val="Univers"/>
      <family val="2"/>
    </font>
    <font>
      <sz val="12"/>
      <name val="Univers"/>
      <family val="2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rgb="FF0000FF"/>
      <name val="Calibri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4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B8A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80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164" fontId="0" fillId="2" borderId="0" xfId="1" applyFont="1" applyFill="1"/>
    <xf numFmtId="0" fontId="4" fillId="2" borderId="0" xfId="0" applyFont="1" applyFill="1"/>
    <xf numFmtId="0" fontId="4" fillId="2" borderId="0" xfId="0" applyFont="1" applyFill="1" applyBorder="1"/>
    <xf numFmtId="0" fontId="7" fillId="2" borderId="0" xfId="0" applyFont="1" applyFill="1"/>
    <xf numFmtId="0" fontId="8" fillId="2" borderId="0" xfId="0" applyFont="1" applyFill="1"/>
    <xf numFmtId="164" fontId="8" fillId="2" borderId="0" xfId="1" applyFont="1" applyFill="1"/>
    <xf numFmtId="164" fontId="7" fillId="2" borderId="0" xfId="1" applyFont="1" applyFill="1"/>
    <xf numFmtId="0" fontId="0" fillId="2" borderId="0" xfId="0" applyFont="1" applyFill="1"/>
    <xf numFmtId="0" fontId="0" fillId="2" borderId="4" xfId="0" applyFont="1" applyFill="1" applyBorder="1"/>
    <xf numFmtId="0" fontId="0" fillId="2" borderId="0" xfId="0" applyFont="1" applyFill="1" applyBorder="1"/>
    <xf numFmtId="0" fontId="0" fillId="2" borderId="14" xfId="0" applyFont="1" applyFill="1" applyBorder="1"/>
    <xf numFmtId="0" fontId="10" fillId="2" borderId="0" xfId="0" applyFont="1" applyFill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17" xfId="0" applyFont="1" applyFill="1" applyBorder="1"/>
    <xf numFmtId="0" fontId="0" fillId="2" borderId="18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7" fillId="3" borderId="0" xfId="0" applyFont="1" applyFill="1"/>
    <xf numFmtId="0" fontId="10" fillId="4" borderId="0" xfId="0" applyFont="1" applyFill="1" applyBorder="1"/>
    <xf numFmtId="0" fontId="0" fillId="2" borderId="11" xfId="0" applyFont="1" applyFill="1" applyBorder="1"/>
    <xf numFmtId="164" fontId="0" fillId="5" borderId="12" xfId="1" applyFont="1" applyFill="1" applyBorder="1"/>
    <xf numFmtId="0" fontId="0" fillId="2" borderId="13" xfId="0" applyFont="1" applyFill="1" applyBorder="1"/>
    <xf numFmtId="0" fontId="0" fillId="2" borderId="10" xfId="0" applyFont="1" applyFill="1" applyBorder="1"/>
    <xf numFmtId="0" fontId="0" fillId="2" borderId="19" xfId="0" applyFont="1" applyFill="1" applyBorder="1"/>
    <xf numFmtId="0" fontId="0" fillId="2" borderId="16" xfId="0" applyFont="1" applyFill="1" applyBorder="1"/>
    <xf numFmtId="164" fontId="0" fillId="2" borderId="0" xfId="0" applyNumberFormat="1" applyFont="1" applyFill="1" applyBorder="1"/>
    <xf numFmtId="3" fontId="8" fillId="2" borderId="0" xfId="1" applyNumberFormat="1" applyFont="1" applyFill="1"/>
    <xf numFmtId="3" fontId="7" fillId="2" borderId="0" xfId="1" applyNumberFormat="1" applyFont="1" applyFill="1"/>
    <xf numFmtId="3" fontId="0" fillId="2" borderId="0" xfId="1" applyNumberFormat="1" applyFont="1" applyFill="1"/>
    <xf numFmtId="3" fontId="0" fillId="2" borderId="0" xfId="0" applyNumberFormat="1" applyFont="1" applyFill="1"/>
    <xf numFmtId="3" fontId="0" fillId="2" borderId="8" xfId="0" applyNumberFormat="1" applyFont="1" applyFill="1" applyBorder="1"/>
    <xf numFmtId="3" fontId="0" fillId="2" borderId="0" xfId="0" applyNumberFormat="1" applyFont="1" applyFill="1" applyBorder="1"/>
    <xf numFmtId="3" fontId="0" fillId="2" borderId="5" xfId="0" applyNumberFormat="1" applyFont="1" applyFill="1" applyBorder="1"/>
    <xf numFmtId="3" fontId="10" fillId="2" borderId="0" xfId="0" applyNumberFormat="1" applyFont="1" applyFill="1"/>
    <xf numFmtId="3" fontId="11" fillId="2" borderId="0" xfId="0" applyNumberFormat="1" applyFont="1" applyFill="1" applyBorder="1"/>
    <xf numFmtId="0" fontId="10" fillId="6" borderId="1" xfId="0" applyFont="1" applyFill="1" applyBorder="1"/>
    <xf numFmtId="0" fontId="9" fillId="4" borderId="0" xfId="0" applyFont="1" applyFill="1" applyBorder="1"/>
    <xf numFmtId="3" fontId="9" fillId="4" borderId="0" xfId="0" applyNumberFormat="1" applyFont="1" applyFill="1" applyBorder="1"/>
    <xf numFmtId="0" fontId="11" fillId="2" borderId="0" xfId="0" applyFont="1" applyFill="1"/>
    <xf numFmtId="164" fontId="0" fillId="2" borderId="21" xfId="0" applyNumberFormat="1" applyFont="1" applyFill="1" applyBorder="1"/>
    <xf numFmtId="0" fontId="0" fillId="2" borderId="21" xfId="0" applyFont="1" applyFill="1" applyBorder="1"/>
    <xf numFmtId="3" fontId="11" fillId="2" borderId="21" xfId="0" applyNumberFormat="1" applyFont="1" applyFill="1" applyBorder="1"/>
    <xf numFmtId="164" fontId="0" fillId="0" borderId="0" xfId="1" applyFont="1"/>
    <xf numFmtId="0" fontId="0" fillId="2" borderId="0" xfId="0" applyFill="1"/>
    <xf numFmtId="164" fontId="0" fillId="5" borderId="22" xfId="1" applyFont="1" applyFill="1" applyBorder="1"/>
    <xf numFmtId="164" fontId="0" fillId="2" borderId="22" xfId="1" applyFont="1" applyFill="1" applyBorder="1"/>
    <xf numFmtId="0" fontId="0" fillId="2" borderId="11" xfId="0" applyFill="1" applyBorder="1"/>
    <xf numFmtId="0" fontId="0" fillId="2" borderId="23" xfId="0" applyFill="1" applyBorder="1"/>
    <xf numFmtId="0" fontId="0" fillId="2" borderId="14" xfId="0" applyFill="1" applyBorder="1"/>
    <xf numFmtId="164" fontId="0" fillId="2" borderId="15" xfId="1" applyFont="1" applyFill="1" applyBorder="1"/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24" xfId="0" quotePrefix="1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9" fontId="0" fillId="5" borderId="24" xfId="142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164" fontId="10" fillId="2" borderId="0" xfId="0" applyNumberFormat="1" applyFont="1" applyFill="1" applyBorder="1" applyAlignment="1">
      <alignment horizontal="center"/>
    </xf>
    <xf numFmtId="0" fontId="0" fillId="5" borderId="22" xfId="1" applyNumberFormat="1" applyFont="1" applyFill="1" applyBorder="1"/>
    <xf numFmtId="164" fontId="0" fillId="2" borderId="0" xfId="1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0" borderId="0" xfId="0" applyBorder="1"/>
    <xf numFmtId="164" fontId="0" fillId="0" borderId="12" xfId="1" applyFont="1" applyFill="1" applyBorder="1"/>
    <xf numFmtId="164" fontId="0" fillId="0" borderId="15" xfId="1" applyFont="1" applyFill="1" applyBorder="1"/>
    <xf numFmtId="0" fontId="0" fillId="0" borderId="0" xfId="0" applyFont="1" applyFill="1" applyBorder="1"/>
    <xf numFmtId="164" fontId="0" fillId="0" borderId="20" xfId="1" applyFont="1" applyFill="1" applyBorder="1"/>
    <xf numFmtId="165" fontId="0" fillId="2" borderId="22" xfId="161" applyFont="1" applyFill="1" applyBorder="1"/>
    <xf numFmtId="9" fontId="0" fillId="5" borderId="22" xfId="142" applyFont="1" applyFill="1" applyBorder="1"/>
    <xf numFmtId="164" fontId="0" fillId="0" borderId="22" xfId="1" applyFont="1" applyBorder="1"/>
    <xf numFmtId="164" fontId="0" fillId="0" borderId="22" xfId="1" applyFont="1" applyFill="1" applyBorder="1"/>
    <xf numFmtId="0" fontId="0" fillId="2" borderId="23" xfId="0" applyFont="1" applyFill="1" applyBorder="1"/>
    <xf numFmtId="0" fontId="12" fillId="2" borderId="0" xfId="0" applyFont="1" applyFill="1"/>
    <xf numFmtId="164" fontId="10" fillId="6" borderId="2" xfId="0" applyNumberFormat="1" applyFont="1" applyFill="1" applyBorder="1" applyAlignment="1">
      <alignment horizontal="center"/>
    </xf>
    <xf numFmtId="164" fontId="10" fillId="6" borderId="3" xfId="0" applyNumberFormat="1" applyFont="1" applyFill="1" applyBorder="1" applyAlignment="1">
      <alignment horizontal="center"/>
    </xf>
  </cellXfs>
  <cellStyles count="180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Komma" xfId="161" builtinId="3"/>
    <cellStyle name="Procent" xfId="142" builtinId="5"/>
    <cellStyle name="Standaard" xfId="0" builtinId="0"/>
    <cellStyle name="Valuta" xfId="1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9"/>
  <sheetViews>
    <sheetView tabSelected="1" zoomScale="75" zoomScaleNormal="75" workbookViewId="0">
      <selection activeCell="C10" sqref="C10"/>
    </sheetView>
  </sheetViews>
  <sheetFormatPr defaultColWidth="10.875" defaultRowHeight="15.75"/>
  <cols>
    <col min="1" max="1" width="4.125" style="8" customWidth="1"/>
    <col min="2" max="2" width="43.125" style="8" customWidth="1"/>
    <col min="3" max="3" width="13.625" style="8" customWidth="1"/>
    <col min="4" max="5" width="11" style="8" customWidth="1"/>
    <col min="6" max="6" width="25.125" style="8" customWidth="1"/>
    <col min="7" max="7" width="10.875" style="34" customWidth="1"/>
    <col min="8" max="8" width="14.625" style="8" customWidth="1"/>
    <col min="9" max="9" width="7.875" style="8" customWidth="1"/>
    <col min="10" max="10" width="11" style="8" customWidth="1"/>
    <col min="11" max="11" width="27.5" style="8" customWidth="1"/>
    <col min="12" max="16384" width="10.875" style="8"/>
  </cols>
  <sheetData>
    <row r="2" spans="1:11" s="12" customFormat="1" ht="18.75">
      <c r="A2" s="78" t="s">
        <v>60</v>
      </c>
      <c r="G2" s="38"/>
    </row>
    <row r="4" spans="1:11" s="5" customFormat="1" ht="15">
      <c r="A4" s="4" t="s">
        <v>0</v>
      </c>
      <c r="F4" s="6"/>
      <c r="G4" s="31"/>
    </row>
    <row r="5" spans="1:11" s="5" customFormat="1" ht="15">
      <c r="A5" s="4" t="s">
        <v>1</v>
      </c>
      <c r="F5" s="6"/>
      <c r="G5" s="31"/>
    </row>
    <row r="6" spans="1:11" s="5" customFormat="1" ht="15">
      <c r="A6" s="4"/>
      <c r="F6" s="6"/>
      <c r="G6" s="31"/>
    </row>
    <row r="7" spans="1:11" s="4" customFormat="1" ht="15">
      <c r="A7" s="22" t="s">
        <v>2</v>
      </c>
      <c r="B7" s="22"/>
      <c r="C7" s="22"/>
      <c r="D7" s="22"/>
      <c r="E7" s="22"/>
      <c r="F7" s="7" t="s">
        <v>27</v>
      </c>
      <c r="G7" s="32"/>
    </row>
    <row r="8" spans="1:11">
      <c r="F8" s="1"/>
      <c r="G8" s="33"/>
    </row>
    <row r="9" spans="1:11">
      <c r="A9" s="8" t="s">
        <v>14</v>
      </c>
    </row>
    <row r="10" spans="1:11">
      <c r="A10" s="8" t="s">
        <v>28</v>
      </c>
    </row>
    <row r="12" spans="1:11">
      <c r="A12" s="8" t="s">
        <v>47</v>
      </c>
    </row>
    <row r="15" spans="1:11" s="41" customFormat="1" ht="19.5" thickBot="1">
      <c r="A15" s="23" t="s">
        <v>21</v>
      </c>
      <c r="C15" s="23"/>
      <c r="G15" s="42"/>
    </row>
    <row r="16" spans="1:11" s="10" customFormat="1" ht="15.95" customHeight="1">
      <c r="A16" s="13"/>
      <c r="B16" s="14"/>
      <c r="C16" s="14"/>
      <c r="D16" s="14"/>
      <c r="E16" s="14"/>
      <c r="F16" s="14"/>
      <c r="G16" s="35"/>
      <c r="H16" s="14"/>
      <c r="I16" s="14"/>
      <c r="J16" s="14"/>
      <c r="K16" s="15"/>
    </row>
    <row r="17" spans="1:11" ht="15.95" customHeight="1">
      <c r="A17" s="16"/>
      <c r="B17" s="10" t="s">
        <v>22</v>
      </c>
      <c r="C17" s="10"/>
      <c r="D17" s="10"/>
      <c r="E17" s="10"/>
      <c r="F17" s="10"/>
      <c r="G17" s="36"/>
      <c r="H17" s="10"/>
      <c r="I17" s="10"/>
      <c r="J17" s="10"/>
      <c r="K17" s="17"/>
    </row>
    <row r="18" spans="1:11" ht="15.95" customHeight="1">
      <c r="A18" s="16"/>
      <c r="B18" s="10"/>
      <c r="C18" s="10"/>
      <c r="D18" s="10"/>
      <c r="E18" s="10"/>
      <c r="F18" s="10"/>
      <c r="G18" s="36"/>
      <c r="H18" s="10"/>
      <c r="I18" s="10"/>
      <c r="J18" s="10"/>
      <c r="K18" s="17"/>
    </row>
    <row r="19" spans="1:11" ht="15.95" customHeight="1">
      <c r="A19" s="16"/>
      <c r="B19" s="10"/>
      <c r="C19" s="10"/>
      <c r="D19" s="10"/>
      <c r="E19" s="10"/>
      <c r="F19" s="10"/>
      <c r="G19" s="36"/>
      <c r="H19" s="10"/>
      <c r="I19" s="10"/>
      <c r="J19" s="10"/>
      <c r="K19" s="17"/>
    </row>
    <row r="20" spans="1:11" s="2" customFormat="1" ht="15.95" customHeight="1" thickBot="1">
      <c r="A20" s="18"/>
      <c r="B20" s="3" t="s">
        <v>9</v>
      </c>
      <c r="C20" s="3"/>
      <c r="D20" s="3"/>
      <c r="E20" s="3"/>
      <c r="F20" s="3" t="s">
        <v>10</v>
      </c>
      <c r="G20" s="39"/>
      <c r="H20" s="39" t="s">
        <v>13</v>
      </c>
      <c r="I20" s="3"/>
      <c r="J20" s="3"/>
      <c r="K20" s="19"/>
    </row>
    <row r="21" spans="1:11" ht="15.95" customHeight="1">
      <c r="A21" s="16"/>
      <c r="B21" s="24" t="s">
        <v>20</v>
      </c>
      <c r="C21" s="69">
        <f>'Open kostprijs calc'!C26</f>
        <v>0</v>
      </c>
      <c r="D21" s="26" t="s">
        <v>5</v>
      </c>
      <c r="E21" s="10"/>
      <c r="F21" s="10" t="s">
        <v>11</v>
      </c>
      <c r="G21" s="39">
        <v>7000</v>
      </c>
      <c r="H21" s="30">
        <f>G21*C21</f>
        <v>0</v>
      </c>
      <c r="I21" s="10"/>
      <c r="J21" s="10"/>
      <c r="K21" s="17"/>
    </row>
    <row r="22" spans="1:11" ht="15.95" customHeight="1" thickBot="1">
      <c r="A22" s="16"/>
      <c r="B22" s="11" t="s">
        <v>3</v>
      </c>
      <c r="C22" s="70">
        <f>'Open kostprijs calc'!C27</f>
        <v>0</v>
      </c>
      <c r="D22" s="27" t="s">
        <v>6</v>
      </c>
      <c r="E22" s="10"/>
      <c r="F22" s="10" t="s">
        <v>11</v>
      </c>
      <c r="G22" s="39">
        <v>2000</v>
      </c>
      <c r="H22" s="30">
        <f>G22*C22</f>
        <v>0</v>
      </c>
      <c r="I22" s="10"/>
      <c r="J22" s="10"/>
      <c r="K22" s="17"/>
    </row>
    <row r="23" spans="1:11" ht="15.95" customHeight="1" thickBot="1">
      <c r="A23" s="16"/>
      <c r="B23" s="10"/>
      <c r="C23" s="71"/>
      <c r="D23" s="10"/>
      <c r="E23" s="10"/>
      <c r="F23" s="10"/>
      <c r="G23" s="39"/>
      <c r="H23" s="10"/>
      <c r="I23" s="10"/>
      <c r="J23" s="10"/>
      <c r="K23" s="17"/>
    </row>
    <row r="24" spans="1:11" ht="15.95" customHeight="1" thickBot="1">
      <c r="A24" s="16"/>
      <c r="B24" s="28" t="s">
        <v>23</v>
      </c>
      <c r="C24" s="72" t="e">
        <f>'Open kostprijs calc'!C30</f>
        <v>#DIV/0!</v>
      </c>
      <c r="D24" s="29" t="s">
        <v>25</v>
      </c>
      <c r="E24" s="10"/>
      <c r="F24" s="10" t="s">
        <v>24</v>
      </c>
      <c r="G24" s="46">
        <v>150000</v>
      </c>
      <c r="H24" s="44" t="e">
        <f>G24*C24</f>
        <v>#DIV/0!</v>
      </c>
      <c r="I24" s="45" t="s">
        <v>18</v>
      </c>
      <c r="J24" s="10"/>
      <c r="K24" s="17"/>
    </row>
    <row r="25" spans="1:11" ht="15.95" customHeight="1">
      <c r="A25" s="16"/>
      <c r="B25" s="10"/>
      <c r="C25" s="10"/>
      <c r="D25" s="10"/>
      <c r="E25" s="10"/>
      <c r="F25" s="10" t="s">
        <v>17</v>
      </c>
      <c r="G25" s="36"/>
      <c r="H25" s="30" t="e">
        <f>SUM(H21:H24)</f>
        <v>#DIV/0!</v>
      </c>
      <c r="I25" s="10"/>
      <c r="J25" s="10"/>
      <c r="K25" s="17"/>
    </row>
    <row r="26" spans="1:11" ht="15.95" customHeight="1" thickBot="1">
      <c r="A26" s="16"/>
      <c r="B26" s="10"/>
      <c r="C26" s="10"/>
      <c r="D26" s="10"/>
      <c r="E26" s="10"/>
      <c r="F26" s="10"/>
      <c r="G26" s="36"/>
      <c r="H26" s="10"/>
      <c r="I26" s="10"/>
      <c r="J26" s="10"/>
      <c r="K26" s="17"/>
    </row>
    <row r="27" spans="1:11" ht="19.5" thickBot="1">
      <c r="A27" s="16"/>
      <c r="B27" s="40" t="s">
        <v>4</v>
      </c>
      <c r="C27" s="79" t="e">
        <f>H25*G27</f>
        <v>#DIV/0!</v>
      </c>
      <c r="D27" s="80"/>
      <c r="E27" s="63"/>
      <c r="F27" s="10" t="s">
        <v>19</v>
      </c>
      <c r="G27" s="39">
        <v>5</v>
      </c>
      <c r="H27" s="30"/>
      <c r="I27" s="10"/>
      <c r="J27" s="10"/>
      <c r="K27" s="17"/>
    </row>
    <row r="28" spans="1:11" ht="15.95" customHeight="1">
      <c r="A28" s="16"/>
      <c r="B28" s="10"/>
      <c r="C28" s="10"/>
      <c r="D28" s="10"/>
      <c r="E28" s="10"/>
      <c r="F28" s="10"/>
      <c r="G28" s="36"/>
      <c r="H28" s="10"/>
      <c r="I28" s="10"/>
      <c r="J28" s="10"/>
      <c r="K28" s="17"/>
    </row>
    <row r="29" spans="1:11" ht="16.5" thickBot="1">
      <c r="A29" s="9"/>
      <c r="B29" s="20"/>
      <c r="C29" s="20"/>
      <c r="D29" s="20"/>
      <c r="E29" s="20"/>
      <c r="F29" s="20"/>
      <c r="G29" s="37"/>
      <c r="H29" s="20"/>
      <c r="I29" s="20"/>
      <c r="J29" s="20"/>
      <c r="K29" s="21"/>
    </row>
    <row r="33" spans="1:11" s="41" customFormat="1" ht="19.5" thickBot="1">
      <c r="A33" s="23" t="s">
        <v>26</v>
      </c>
      <c r="C33" s="23"/>
      <c r="G33" s="42"/>
    </row>
    <row r="34" spans="1:11" s="10" customFormat="1" ht="15.95" customHeight="1">
      <c r="A34" s="13"/>
      <c r="B34" s="14"/>
      <c r="C34" s="14"/>
      <c r="D34" s="14"/>
      <c r="E34" s="14"/>
      <c r="F34" s="14"/>
      <c r="G34" s="35"/>
      <c r="H34" s="14"/>
      <c r="I34" s="14"/>
      <c r="J34" s="14"/>
      <c r="K34" s="15"/>
    </row>
    <row r="35" spans="1:11" ht="15.95" customHeight="1">
      <c r="A35" s="16"/>
      <c r="B35" s="10" t="s">
        <v>15</v>
      </c>
      <c r="C35" s="10"/>
      <c r="D35" s="10"/>
      <c r="E35" s="10"/>
      <c r="F35" s="10"/>
      <c r="G35" s="36"/>
      <c r="H35" s="10"/>
      <c r="I35" s="10"/>
      <c r="J35" s="10"/>
      <c r="K35" s="17"/>
    </row>
    <row r="36" spans="1:11" ht="15.95" customHeight="1">
      <c r="A36" s="16"/>
      <c r="B36" s="10"/>
      <c r="C36" s="10"/>
      <c r="D36" s="10"/>
      <c r="E36" s="10"/>
      <c r="F36" s="10"/>
      <c r="G36" s="36"/>
      <c r="H36" s="10"/>
      <c r="I36" s="10"/>
      <c r="J36" s="10"/>
      <c r="K36" s="17"/>
    </row>
    <row r="37" spans="1:11" ht="15.95" customHeight="1">
      <c r="A37" s="16"/>
      <c r="B37" s="10"/>
      <c r="C37" s="10"/>
      <c r="D37" s="10"/>
      <c r="E37" s="10"/>
      <c r="F37" s="10"/>
      <c r="G37" s="36"/>
      <c r="H37" s="10"/>
      <c r="I37" s="10"/>
      <c r="J37" s="10"/>
      <c r="K37" s="17"/>
    </row>
    <row r="38" spans="1:11" s="2" customFormat="1" ht="15.95" customHeight="1" thickBot="1">
      <c r="A38" s="18"/>
      <c r="B38" s="3" t="s">
        <v>9</v>
      </c>
      <c r="C38" s="3"/>
      <c r="D38" s="3"/>
      <c r="E38" s="3"/>
      <c r="F38" s="3" t="s">
        <v>10</v>
      </c>
      <c r="G38" s="39"/>
      <c r="H38" s="39" t="s">
        <v>13</v>
      </c>
      <c r="I38" s="3"/>
      <c r="J38" s="3"/>
      <c r="K38" s="19"/>
    </row>
    <row r="39" spans="1:11" ht="15.95" customHeight="1">
      <c r="A39" s="16"/>
      <c r="B39" s="24" t="s">
        <v>20</v>
      </c>
      <c r="C39" s="69">
        <f>'Open kostprijs calc'!C58</f>
        <v>0</v>
      </c>
      <c r="D39" s="26" t="s">
        <v>5</v>
      </c>
      <c r="E39" s="10"/>
      <c r="F39" s="10" t="s">
        <v>11</v>
      </c>
      <c r="G39" s="39">
        <v>7000</v>
      </c>
      <c r="H39" s="30">
        <f>G39*C39</f>
        <v>0</v>
      </c>
      <c r="I39" s="10"/>
      <c r="J39" s="10"/>
      <c r="K39" s="17"/>
    </row>
    <row r="40" spans="1:11" ht="15.95" customHeight="1" thickBot="1">
      <c r="A40" s="16"/>
      <c r="B40" s="11" t="s">
        <v>3</v>
      </c>
      <c r="C40" s="70">
        <f>'Open kostprijs calc'!C59</f>
        <v>0</v>
      </c>
      <c r="D40" s="27" t="s">
        <v>6</v>
      </c>
      <c r="E40" s="10"/>
      <c r="F40" s="10" t="s">
        <v>11</v>
      </c>
      <c r="G40" s="39">
        <v>2000</v>
      </c>
      <c r="H40" s="30">
        <f>G40*C40</f>
        <v>0</v>
      </c>
      <c r="I40" s="10"/>
      <c r="J40" s="10"/>
      <c r="K40" s="17"/>
    </row>
    <row r="41" spans="1:11" ht="15.95" customHeight="1" thickBot="1">
      <c r="A41" s="16"/>
      <c r="B41" s="10"/>
      <c r="C41" s="10"/>
      <c r="D41" s="10"/>
      <c r="E41" s="10"/>
      <c r="F41" s="10"/>
      <c r="G41" s="39"/>
      <c r="H41" s="10"/>
      <c r="I41" s="10"/>
      <c r="J41" s="10"/>
      <c r="K41" s="17"/>
    </row>
    <row r="42" spans="1:11" ht="15.95" customHeight="1" thickBot="1">
      <c r="A42" s="16"/>
      <c r="B42" s="28" t="s">
        <v>7</v>
      </c>
      <c r="C42" s="72" t="e">
        <f>'Open kostprijs calc'!C63</f>
        <v>#DIV/0!</v>
      </c>
      <c r="D42" s="29" t="s">
        <v>8</v>
      </c>
      <c r="E42" s="10"/>
      <c r="F42" s="10" t="s">
        <v>12</v>
      </c>
      <c r="G42" s="46">
        <v>4000</v>
      </c>
      <c r="H42" s="44" t="e">
        <f>G42*C42</f>
        <v>#DIV/0!</v>
      </c>
      <c r="I42" s="45" t="s">
        <v>18</v>
      </c>
      <c r="J42" s="10"/>
      <c r="K42" s="17"/>
    </row>
    <row r="43" spans="1:11" ht="15.95" customHeight="1">
      <c r="A43" s="16"/>
      <c r="B43" s="10"/>
      <c r="C43" s="10"/>
      <c r="D43" s="10"/>
      <c r="E43" s="10"/>
      <c r="F43" s="10" t="s">
        <v>17</v>
      </c>
      <c r="G43" s="36"/>
      <c r="H43" s="30" t="e">
        <f>SUM(H39:H42)</f>
        <v>#DIV/0!</v>
      </c>
      <c r="I43" s="10"/>
      <c r="J43" s="10"/>
      <c r="K43" s="17"/>
    </row>
    <row r="44" spans="1:11" ht="15.95" customHeight="1" thickBot="1">
      <c r="A44" s="16"/>
      <c r="B44" s="10"/>
      <c r="C44" s="10"/>
      <c r="D44" s="10"/>
      <c r="E44" s="10"/>
      <c r="F44" s="10"/>
      <c r="G44" s="36"/>
      <c r="H44" s="10"/>
      <c r="I44" s="10"/>
      <c r="J44" s="10"/>
      <c r="K44" s="17"/>
    </row>
    <row r="45" spans="1:11" ht="19.5" thickBot="1">
      <c r="A45" s="16"/>
      <c r="B45" s="40" t="s">
        <v>4</v>
      </c>
      <c r="C45" s="79" t="e">
        <f>H43*G45</f>
        <v>#DIV/0!</v>
      </c>
      <c r="D45" s="80"/>
      <c r="E45" s="63"/>
      <c r="F45" s="10" t="s">
        <v>19</v>
      </c>
      <c r="G45" s="39">
        <v>5</v>
      </c>
      <c r="H45" s="30"/>
      <c r="I45" s="10"/>
      <c r="J45" s="10"/>
      <c r="K45" s="17"/>
    </row>
    <row r="46" spans="1:11" ht="15.95" customHeight="1">
      <c r="A46" s="16"/>
      <c r="B46" s="10"/>
      <c r="C46" s="10"/>
      <c r="D46" s="10"/>
      <c r="E46" s="10"/>
      <c r="F46" s="10"/>
      <c r="G46" s="36"/>
      <c r="H46" s="10"/>
      <c r="I46" s="10"/>
      <c r="J46" s="10"/>
      <c r="K46" s="17"/>
    </row>
    <row r="47" spans="1:11" ht="16.5" thickBot="1">
      <c r="A47" s="9"/>
      <c r="B47" s="20"/>
      <c r="C47" s="20"/>
      <c r="D47" s="20"/>
      <c r="E47" s="20"/>
      <c r="F47" s="20"/>
      <c r="G47" s="37"/>
      <c r="H47" s="20"/>
      <c r="I47" s="20"/>
      <c r="J47" s="20"/>
      <c r="K47" s="21"/>
    </row>
    <row r="50" spans="2:5">
      <c r="B50" s="43" t="s">
        <v>16</v>
      </c>
    </row>
    <row r="59" spans="2:5">
      <c r="B59" s="48"/>
      <c r="C59" s="1"/>
      <c r="D59" s="48"/>
      <c r="E59" s="48"/>
    </row>
  </sheetData>
  <mergeCells count="2">
    <mergeCell ref="C27:D27"/>
    <mergeCell ref="C45:D45"/>
  </mergeCells>
  <pageMargins left="0.75" right="0.75" top="1" bottom="1" header="0.5" footer="0.5"/>
  <pageSetup paperSize="9" scale="47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"/>
  <sheetViews>
    <sheetView topLeftCell="A37" workbookViewId="0">
      <selection activeCell="A2" sqref="A2:E64"/>
    </sheetView>
  </sheetViews>
  <sheetFormatPr defaultColWidth="11" defaultRowHeight="15.75"/>
  <cols>
    <col min="2" max="2" width="45.875" bestFit="1" customWidth="1"/>
    <col min="3" max="3" width="17.875" style="47" customWidth="1"/>
    <col min="4" max="4" width="51.375" style="57" bestFit="1" customWidth="1"/>
    <col min="5" max="5" width="5.875" style="48" customWidth="1"/>
    <col min="6" max="18" width="10.875" style="48"/>
  </cols>
  <sheetData>
    <row r="1" spans="1:18" s="48" customFormat="1">
      <c r="C1" s="1"/>
      <c r="D1" s="55"/>
    </row>
    <row r="2" spans="1:18" s="48" customFormat="1">
      <c r="C2" s="1"/>
      <c r="D2" s="55"/>
    </row>
    <row r="3" spans="1:18" s="48" customFormat="1" ht="16.5" thickBot="1">
      <c r="A3" s="2"/>
      <c r="B3" s="2" t="s">
        <v>61</v>
      </c>
      <c r="C3" s="8"/>
      <c r="D3" s="56"/>
      <c r="E3" s="8"/>
    </row>
    <row r="4" spans="1:18">
      <c r="A4" s="8"/>
      <c r="B4" s="51" t="s">
        <v>41</v>
      </c>
      <c r="C4" s="25"/>
      <c r="D4" s="58"/>
      <c r="E4" s="8"/>
    </row>
    <row r="5" spans="1:18">
      <c r="A5" s="8"/>
      <c r="B5" s="52" t="s">
        <v>29</v>
      </c>
      <c r="C5" s="49">
        <v>0</v>
      </c>
      <c r="D5" s="59" t="s">
        <v>44</v>
      </c>
      <c r="E5" s="8"/>
    </row>
    <row r="6" spans="1:18">
      <c r="A6" s="8"/>
      <c r="B6" s="52" t="s">
        <v>30</v>
      </c>
      <c r="C6" s="49">
        <v>0</v>
      </c>
      <c r="D6" s="59" t="s">
        <v>45</v>
      </c>
      <c r="E6" s="8"/>
    </row>
    <row r="7" spans="1:18">
      <c r="A7" s="8"/>
      <c r="B7" s="52" t="s">
        <v>31</v>
      </c>
      <c r="C7" s="49">
        <v>0</v>
      </c>
      <c r="D7" s="60"/>
      <c r="E7" s="8"/>
    </row>
    <row r="8" spans="1:18">
      <c r="A8" s="8"/>
      <c r="B8" s="52" t="s">
        <v>32</v>
      </c>
      <c r="C8" s="50"/>
      <c r="D8" s="60"/>
      <c r="E8" s="8"/>
    </row>
    <row r="9" spans="1:18">
      <c r="A9" s="8"/>
      <c r="B9" s="52" t="s">
        <v>53</v>
      </c>
      <c r="C9" s="73">
        <f>Prijsinvulformulier!G24/SUM(Prijsinvulformulier!G21:G22)</f>
        <v>16.666666666666668</v>
      </c>
      <c r="D9" s="60"/>
      <c r="E9" s="8"/>
    </row>
    <row r="10" spans="1:18">
      <c r="A10" s="8"/>
      <c r="B10" s="52" t="s">
        <v>54</v>
      </c>
      <c r="C10" s="74">
        <v>0</v>
      </c>
      <c r="D10" s="60"/>
      <c r="E10" s="8"/>
    </row>
    <row r="11" spans="1:18" s="68" customFormat="1">
      <c r="A11" s="10"/>
      <c r="B11" s="52" t="s">
        <v>55</v>
      </c>
      <c r="C11" s="74">
        <v>0</v>
      </c>
      <c r="D11" s="60"/>
      <c r="E11" s="10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1:18">
      <c r="A12" s="8"/>
      <c r="B12" s="52" t="s">
        <v>33</v>
      </c>
      <c r="C12" s="64">
        <v>0</v>
      </c>
      <c r="D12" s="59"/>
      <c r="E12" s="8"/>
    </row>
    <row r="13" spans="1:18">
      <c r="A13" s="8"/>
      <c r="B13" s="52" t="s">
        <v>34</v>
      </c>
      <c r="C13" s="64">
        <v>0</v>
      </c>
      <c r="D13" s="60" t="s">
        <v>43</v>
      </c>
      <c r="E13" s="8"/>
    </row>
    <row r="14" spans="1:18">
      <c r="A14" s="8"/>
      <c r="B14" s="52" t="s">
        <v>35</v>
      </c>
      <c r="C14" s="50">
        <f>C5+C6+C7+C8</f>
        <v>0</v>
      </c>
      <c r="D14" s="60"/>
      <c r="E14" s="8"/>
    </row>
    <row r="15" spans="1:18">
      <c r="A15" s="8"/>
      <c r="B15" s="52" t="s">
        <v>36</v>
      </c>
      <c r="C15" s="50" t="e">
        <f>C14/C12</f>
        <v>#DIV/0!</v>
      </c>
      <c r="D15" s="60"/>
    </row>
    <row r="16" spans="1:18">
      <c r="A16" s="8"/>
      <c r="B16" s="52" t="s">
        <v>37</v>
      </c>
      <c r="C16" s="49">
        <v>0</v>
      </c>
      <c r="D16" s="60"/>
    </row>
    <row r="17" spans="1:18">
      <c r="A17" s="8"/>
      <c r="B17" s="52" t="s">
        <v>38</v>
      </c>
      <c r="C17" s="50">
        <f>C16*C13</f>
        <v>0</v>
      </c>
      <c r="D17" s="60"/>
    </row>
    <row r="18" spans="1:18">
      <c r="A18" s="8"/>
      <c r="B18" s="52" t="s">
        <v>39</v>
      </c>
      <c r="C18" s="49">
        <v>0</v>
      </c>
      <c r="D18" s="60"/>
    </row>
    <row r="19" spans="1:18">
      <c r="A19" s="8"/>
      <c r="B19" s="52" t="s">
        <v>52</v>
      </c>
      <c r="C19" s="50" t="e">
        <f>C15+C17+C18</f>
        <v>#DIV/0!</v>
      </c>
      <c r="D19" s="60"/>
    </row>
    <row r="20" spans="1:18">
      <c r="A20" s="8"/>
      <c r="B20" s="52" t="s">
        <v>46</v>
      </c>
      <c r="C20" s="50" t="e">
        <f>C19*D20</f>
        <v>#DIV/0!</v>
      </c>
      <c r="D20" s="61">
        <v>0</v>
      </c>
    </row>
    <row r="21" spans="1:18">
      <c r="A21" s="8"/>
      <c r="B21" s="52" t="s">
        <v>42</v>
      </c>
      <c r="C21" s="50" t="e">
        <f>C19+C20</f>
        <v>#DIV/0!</v>
      </c>
      <c r="D21" s="60"/>
    </row>
    <row r="22" spans="1:18">
      <c r="A22" s="8"/>
      <c r="B22" s="52" t="s">
        <v>48</v>
      </c>
      <c r="C22" s="50" t="e">
        <f>C21*D22</f>
        <v>#DIV/0!</v>
      </c>
      <c r="D22" s="61">
        <v>0</v>
      </c>
    </row>
    <row r="23" spans="1:18">
      <c r="A23" s="8"/>
      <c r="B23" s="52" t="s">
        <v>40</v>
      </c>
      <c r="C23" s="50" t="e">
        <f>C21+C22</f>
        <v>#DIV/0!</v>
      </c>
      <c r="D23" s="60"/>
      <c r="E23" s="8"/>
    </row>
    <row r="24" spans="1:18">
      <c r="A24" s="8"/>
      <c r="B24" s="52" t="s">
        <v>49</v>
      </c>
      <c r="C24" s="73">
        <f>C13*C10/C9*(1+C11)</f>
        <v>0</v>
      </c>
      <c r="D24" s="60"/>
      <c r="E24" s="8"/>
    </row>
    <row r="25" spans="1:18" s="68" customFormat="1">
      <c r="A25" s="10"/>
      <c r="B25" s="52" t="s">
        <v>50</v>
      </c>
      <c r="C25" s="50" t="e">
        <f>C23/C24</f>
        <v>#DIV/0!</v>
      </c>
      <c r="D25" s="60"/>
      <c r="E25" s="10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</row>
    <row r="26" spans="1:18" s="68" customFormat="1">
      <c r="A26" s="10"/>
      <c r="B26" s="77" t="s">
        <v>20</v>
      </c>
      <c r="C26" s="49">
        <v>0</v>
      </c>
      <c r="D26" s="60"/>
      <c r="E26" s="10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</row>
    <row r="27" spans="1:18" s="68" customFormat="1">
      <c r="A27" s="10"/>
      <c r="B27" s="77" t="s">
        <v>3</v>
      </c>
      <c r="C27" s="49">
        <v>0</v>
      </c>
      <c r="D27" s="60"/>
      <c r="E27" s="10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1:18" s="68" customFormat="1">
      <c r="A28" s="10"/>
      <c r="B28" s="77" t="s">
        <v>59</v>
      </c>
      <c r="C28" s="76">
        <f>(C26*Prijsinvulformulier!G21+Prijsinvulformulier!G22*'Open kostprijs calc'!C27)/(Prijsinvulformulier!G21+Prijsinvulformulier!G22)</f>
        <v>0</v>
      </c>
      <c r="D28" s="60"/>
      <c r="E28" s="10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1:18" s="68" customFormat="1">
      <c r="A29" s="10"/>
      <c r="B29" s="52" t="s">
        <v>51</v>
      </c>
      <c r="C29" s="50" t="e">
        <f>C25-C28</f>
        <v>#DIV/0!</v>
      </c>
      <c r="D29" s="60"/>
      <c r="E29" s="10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s="68" customFormat="1" ht="16.5" thickBot="1">
      <c r="A30" s="10"/>
      <c r="B30" s="53" t="s">
        <v>23</v>
      </c>
      <c r="C30" s="54" t="e">
        <f>C29/C9</f>
        <v>#DIV/0!</v>
      </c>
      <c r="D30" s="62"/>
      <c r="E30" s="10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1:18" s="68" customFormat="1">
      <c r="A31" s="10"/>
      <c r="B31" s="67"/>
      <c r="C31" s="65"/>
      <c r="D31" s="66"/>
      <c r="E31" s="10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1:18" s="68" customFormat="1">
      <c r="A32" s="10"/>
      <c r="B32" s="67"/>
      <c r="C32" s="65"/>
      <c r="D32" s="66"/>
      <c r="E32" s="10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1:18">
      <c r="A33" s="8"/>
      <c r="B33" s="48"/>
      <c r="C33" s="1"/>
      <c r="D33" s="55"/>
      <c r="E33" s="8"/>
    </row>
    <row r="34" spans="1:18">
      <c r="A34" s="8"/>
      <c r="B34" s="48"/>
      <c r="D34" s="55"/>
      <c r="E34" s="8"/>
    </row>
    <row r="35" spans="1:18">
      <c r="A35" s="8"/>
      <c r="B35" s="48"/>
      <c r="C35" s="1"/>
      <c r="D35" s="55"/>
      <c r="E35" s="8"/>
    </row>
    <row r="36" spans="1:18" s="48" customFormat="1" ht="16.5" thickBot="1">
      <c r="A36" s="2"/>
      <c r="B36" s="2" t="s">
        <v>62</v>
      </c>
      <c r="C36" s="8"/>
      <c r="D36" s="56"/>
      <c r="E36" s="8"/>
    </row>
    <row r="37" spans="1:18">
      <c r="A37" s="8"/>
      <c r="B37" s="51" t="s">
        <v>41</v>
      </c>
      <c r="C37" s="25"/>
      <c r="D37" s="58"/>
      <c r="E37" s="8"/>
    </row>
    <row r="38" spans="1:18">
      <c r="A38" s="8"/>
      <c r="B38" s="52" t="s">
        <v>29</v>
      </c>
      <c r="C38" s="49">
        <v>0</v>
      </c>
      <c r="D38" s="59" t="s">
        <v>44</v>
      </c>
      <c r="E38" s="8"/>
    </row>
    <row r="39" spans="1:18">
      <c r="A39" s="8"/>
      <c r="B39" s="52" t="s">
        <v>30</v>
      </c>
      <c r="C39" s="49">
        <v>0</v>
      </c>
      <c r="D39" s="59" t="s">
        <v>45</v>
      </c>
      <c r="E39" s="8"/>
    </row>
    <row r="40" spans="1:18">
      <c r="A40" s="8"/>
      <c r="B40" s="52" t="s">
        <v>31</v>
      </c>
      <c r="C40" s="49">
        <v>0</v>
      </c>
      <c r="D40" s="60"/>
      <c r="E40" s="8"/>
    </row>
    <row r="41" spans="1:18">
      <c r="A41" s="8"/>
      <c r="B41" s="52" t="s">
        <v>32</v>
      </c>
      <c r="C41" s="50"/>
      <c r="D41" s="60"/>
      <c r="E41" s="8"/>
    </row>
    <row r="42" spans="1:18">
      <c r="A42" s="8"/>
      <c r="B42" s="52" t="s">
        <v>53</v>
      </c>
      <c r="C42" s="73">
        <f>Prijsinvulformulier!G24/SUM(Prijsinvulformulier!G21:G22)</f>
        <v>16.666666666666668</v>
      </c>
      <c r="D42" s="60"/>
      <c r="E42" s="8"/>
    </row>
    <row r="43" spans="1:18">
      <c r="A43" s="8"/>
      <c r="B43" s="52" t="s">
        <v>54</v>
      </c>
      <c r="C43" s="74">
        <v>0</v>
      </c>
      <c r="D43" s="60"/>
      <c r="E43" s="8"/>
    </row>
    <row r="44" spans="1:18" s="68" customFormat="1">
      <c r="A44" s="10"/>
      <c r="B44" s="52" t="s">
        <v>55</v>
      </c>
      <c r="C44" s="74">
        <v>0</v>
      </c>
      <c r="D44" s="60"/>
      <c r="E44" s="10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1:18">
      <c r="A45" s="8"/>
      <c r="B45" s="52" t="s">
        <v>33</v>
      </c>
      <c r="C45" s="64">
        <v>0</v>
      </c>
      <c r="D45" s="59"/>
      <c r="E45" s="8"/>
    </row>
    <row r="46" spans="1:18">
      <c r="A46" s="8"/>
      <c r="B46" s="52" t="s">
        <v>34</v>
      </c>
      <c r="C46" s="64">
        <v>0</v>
      </c>
      <c r="D46" s="60" t="s">
        <v>43</v>
      </c>
      <c r="E46" s="8"/>
    </row>
    <row r="47" spans="1:18">
      <c r="A47" s="8"/>
      <c r="B47" s="52" t="s">
        <v>35</v>
      </c>
      <c r="C47" s="50">
        <f>C38+C39+C40+C41</f>
        <v>0</v>
      </c>
      <c r="D47" s="60"/>
      <c r="E47" s="8"/>
    </row>
    <row r="48" spans="1:18">
      <c r="A48" s="8"/>
      <c r="B48" s="52" t="s">
        <v>36</v>
      </c>
      <c r="C48" s="50" t="e">
        <f>C47/C45</f>
        <v>#DIV/0!</v>
      </c>
      <c r="D48" s="60"/>
    </row>
    <row r="49" spans="1:18">
      <c r="A49" s="8"/>
      <c r="B49" s="52" t="s">
        <v>37</v>
      </c>
      <c r="C49" s="49">
        <v>0</v>
      </c>
      <c r="D49" s="60"/>
    </row>
    <row r="50" spans="1:18">
      <c r="A50" s="8"/>
      <c r="B50" s="52" t="s">
        <v>38</v>
      </c>
      <c r="C50" s="50">
        <f>C49*C46</f>
        <v>0</v>
      </c>
      <c r="D50" s="60"/>
    </row>
    <row r="51" spans="1:18">
      <c r="A51" s="8"/>
      <c r="B51" s="52" t="s">
        <v>39</v>
      </c>
      <c r="C51" s="49">
        <v>0</v>
      </c>
      <c r="D51" s="60"/>
    </row>
    <row r="52" spans="1:18">
      <c r="A52" s="8"/>
      <c r="B52" s="52" t="s">
        <v>52</v>
      </c>
      <c r="C52" s="50" t="e">
        <f>C48+C50+C51</f>
        <v>#DIV/0!</v>
      </c>
      <c r="D52" s="60"/>
    </row>
    <row r="53" spans="1:18">
      <c r="A53" s="8"/>
      <c r="B53" s="52" t="s">
        <v>46</v>
      </c>
      <c r="C53" s="50" t="e">
        <f>C52*D53</f>
        <v>#DIV/0!</v>
      </c>
      <c r="D53" s="61">
        <v>0</v>
      </c>
    </row>
    <row r="54" spans="1:18">
      <c r="A54" s="8"/>
      <c r="B54" s="52" t="s">
        <v>42</v>
      </c>
      <c r="C54" s="50" t="e">
        <f>C52+C53</f>
        <v>#DIV/0!</v>
      </c>
      <c r="D54" s="60"/>
    </row>
    <row r="55" spans="1:18">
      <c r="A55" s="8"/>
      <c r="B55" s="52" t="s">
        <v>48</v>
      </c>
      <c r="C55" s="50" t="e">
        <f>C54*D55</f>
        <v>#DIV/0!</v>
      </c>
      <c r="D55" s="61">
        <v>0</v>
      </c>
    </row>
    <row r="56" spans="1:18">
      <c r="A56" s="8"/>
      <c r="B56" s="52" t="s">
        <v>40</v>
      </c>
      <c r="C56" s="50" t="e">
        <f>C54+C55</f>
        <v>#DIV/0!</v>
      </c>
      <c r="D56" s="60"/>
      <c r="E56" s="8"/>
    </row>
    <row r="57" spans="1:18">
      <c r="A57" s="8"/>
      <c r="B57" s="52" t="s">
        <v>56</v>
      </c>
      <c r="C57" s="50" t="e">
        <f>(C56/C43*1+C44)</f>
        <v>#DIV/0!</v>
      </c>
      <c r="D57" s="60"/>
      <c r="E57" s="8"/>
    </row>
    <row r="58" spans="1:18">
      <c r="A58" s="8"/>
      <c r="B58" s="77" t="s">
        <v>20</v>
      </c>
      <c r="C58" s="49">
        <v>0</v>
      </c>
      <c r="D58" s="60"/>
      <c r="E58" s="8"/>
    </row>
    <row r="59" spans="1:18" s="68" customFormat="1">
      <c r="A59" s="10"/>
      <c r="B59" s="77" t="s">
        <v>3</v>
      </c>
      <c r="C59" s="49">
        <v>0</v>
      </c>
      <c r="D59" s="60"/>
      <c r="E59" s="10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1:18" s="68" customFormat="1">
      <c r="A60" s="10"/>
      <c r="B60" s="77" t="s">
        <v>59</v>
      </c>
      <c r="C60" s="76">
        <f>(C58*Prijsinvulformulier!G39+Prijsinvulformulier!G40*'Open kostprijs calc'!C59)/(Prijsinvulformulier!G39+Prijsinvulformulier!G40)</f>
        <v>0</v>
      </c>
      <c r="D60" s="60"/>
      <c r="E60" s="10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1:18">
      <c r="A61" s="8"/>
      <c r="B61" s="52" t="s">
        <v>49</v>
      </c>
      <c r="C61" s="73">
        <f>C46*C43/C42*(1+C44)</f>
        <v>0</v>
      </c>
      <c r="D61" s="60"/>
      <c r="E61" s="8"/>
    </row>
    <row r="62" spans="1:18">
      <c r="A62" s="8"/>
      <c r="B62" s="52" t="s">
        <v>57</v>
      </c>
      <c r="C62" s="75">
        <f>C58*C61</f>
        <v>0</v>
      </c>
      <c r="D62" s="60"/>
      <c r="E62" s="8"/>
    </row>
    <row r="63" spans="1:18" ht="16.5" thickBot="1">
      <c r="A63" s="8"/>
      <c r="B63" s="53" t="s">
        <v>58</v>
      </c>
      <c r="C63" s="54" t="e">
        <f>C57-C62</f>
        <v>#DIV/0!</v>
      </c>
      <c r="D63" s="62"/>
      <c r="E63" s="8"/>
    </row>
    <row r="64" spans="1:18">
      <c r="A64" s="8"/>
      <c r="B64" s="48"/>
      <c r="C64" s="1"/>
      <c r="D64" s="55"/>
      <c r="E64" s="8"/>
    </row>
    <row r="65" spans="1:5">
      <c r="A65" s="8"/>
      <c r="B65" s="48"/>
      <c r="C65" s="1"/>
      <c r="D65" s="55"/>
      <c r="E65" s="8"/>
    </row>
    <row r="66" spans="1:5">
      <c r="A66" s="8"/>
      <c r="B66" s="48"/>
      <c r="C66" s="1"/>
      <c r="D66" s="55"/>
      <c r="E66" s="8"/>
    </row>
    <row r="67" spans="1:5">
      <c r="A67" s="8"/>
      <c r="B67" s="48"/>
      <c r="C67" s="1"/>
      <c r="D67" s="55"/>
      <c r="E67" s="8"/>
    </row>
    <row r="68" spans="1:5">
      <c r="A68" s="8"/>
      <c r="B68" s="48"/>
      <c r="C68" s="1"/>
      <c r="D68" s="55"/>
      <c r="E68" s="8"/>
    </row>
    <row r="69" spans="1:5">
      <c r="A69" s="8"/>
      <c r="B69" s="48"/>
      <c r="C69" s="1"/>
      <c r="D69" s="55"/>
      <c r="E69" s="8"/>
    </row>
    <row r="70" spans="1:5">
      <c r="A70" s="8"/>
      <c r="B70" s="48"/>
      <c r="C70" s="1"/>
      <c r="D70" s="55"/>
      <c r="E70" s="8"/>
    </row>
    <row r="71" spans="1:5">
      <c r="A71" s="8"/>
      <c r="B71" s="48"/>
      <c r="C71" s="1"/>
      <c r="D71" s="55"/>
      <c r="E71" s="8"/>
    </row>
    <row r="72" spans="1:5">
      <c r="A72" s="8"/>
      <c r="B72" s="48"/>
      <c r="C72" s="1"/>
      <c r="D72" s="55"/>
      <c r="E72" s="8"/>
    </row>
    <row r="73" spans="1:5">
      <c r="A73" s="8"/>
      <c r="B73" s="48"/>
      <c r="C73" s="1"/>
      <c r="D73" s="55"/>
      <c r="E73" s="8"/>
    </row>
    <row r="74" spans="1:5">
      <c r="A74" s="8"/>
      <c r="B74" s="48"/>
      <c r="C74" s="1"/>
      <c r="D74" s="55"/>
      <c r="E74" s="8"/>
    </row>
    <row r="75" spans="1:5">
      <c r="A75" s="8"/>
      <c r="B75" s="48"/>
      <c r="C75" s="1"/>
      <c r="D75" s="55"/>
      <c r="E75" s="8"/>
    </row>
    <row r="76" spans="1:5">
      <c r="A76" s="8"/>
      <c r="B76" s="48"/>
      <c r="C76" s="1"/>
      <c r="D76" s="55"/>
      <c r="E76" s="8"/>
    </row>
    <row r="77" spans="1:5">
      <c r="A77" s="8"/>
      <c r="B77" s="48"/>
      <c r="C77" s="1"/>
      <c r="D77" s="55"/>
      <c r="E77" s="8"/>
    </row>
    <row r="78" spans="1:5">
      <c r="A78" s="8"/>
      <c r="B78" s="48"/>
      <c r="C78" s="1"/>
      <c r="D78" s="55"/>
      <c r="E78" s="8"/>
    </row>
    <row r="79" spans="1:5">
      <c r="A79" s="8"/>
      <c r="B79" s="48"/>
      <c r="C79" s="1"/>
      <c r="D79" s="55"/>
      <c r="E79" s="8"/>
    </row>
    <row r="80" spans="1:5">
      <c r="A80" s="8"/>
      <c r="B80" s="48"/>
      <c r="C80" s="1"/>
      <c r="D80" s="55"/>
      <c r="E80" s="8"/>
    </row>
    <row r="81" spans="1:5">
      <c r="A81" s="8"/>
      <c r="B81" s="48"/>
      <c r="C81" s="1"/>
      <c r="D81" s="55"/>
      <c r="E81" s="8"/>
    </row>
    <row r="82" spans="1:5">
      <c r="A82" s="8"/>
      <c r="B82" s="48"/>
      <c r="C82" s="1"/>
      <c r="D82" s="55"/>
      <c r="E82" s="8"/>
    </row>
    <row r="83" spans="1:5">
      <c r="A83" s="8"/>
      <c r="B83" s="48"/>
      <c r="C83" s="1"/>
      <c r="D83" s="55"/>
      <c r="E83" s="8"/>
    </row>
    <row r="84" spans="1:5">
      <c r="A84" s="8"/>
      <c r="B84" s="48"/>
      <c r="C84" s="1"/>
      <c r="D84" s="55"/>
      <c r="E84" s="8"/>
    </row>
    <row r="85" spans="1:5">
      <c r="A85" s="8"/>
      <c r="B85" s="48"/>
      <c r="C85" s="1"/>
      <c r="D85" s="55"/>
      <c r="E85" s="8"/>
    </row>
    <row r="86" spans="1:5">
      <c r="A86" s="48"/>
      <c r="B86" s="48"/>
      <c r="C86" s="1"/>
      <c r="D86" s="55"/>
    </row>
    <row r="87" spans="1:5">
      <c r="A87" s="48"/>
      <c r="B87" s="48"/>
      <c r="C87" s="1"/>
      <c r="D87" s="55"/>
    </row>
    <row r="88" spans="1:5">
      <c r="A88" s="48"/>
      <c r="B88" s="48"/>
      <c r="C88" s="1"/>
      <c r="D88" s="55"/>
    </row>
    <row r="89" spans="1:5" s="48" customFormat="1">
      <c r="C89" s="1"/>
      <c r="D89" s="55"/>
    </row>
    <row r="90" spans="1:5">
      <c r="A90" s="48"/>
      <c r="B90" s="48"/>
      <c r="C90" s="1"/>
      <c r="D90" s="55"/>
    </row>
    <row r="91" spans="1:5">
      <c r="A91" s="48"/>
      <c r="B91" s="48"/>
      <c r="C91" s="1"/>
      <c r="D91" s="55"/>
    </row>
    <row r="92" spans="1:5">
      <c r="A92" s="48"/>
      <c r="B92" s="48"/>
      <c r="C92" s="1"/>
      <c r="D92" s="55"/>
    </row>
    <row r="93" spans="1:5">
      <c r="A93" s="48"/>
      <c r="B93" s="48"/>
      <c r="C93" s="1"/>
      <c r="D93" s="55"/>
    </row>
    <row r="94" spans="1:5">
      <c r="A94" s="48"/>
      <c r="B94" s="48"/>
      <c r="C94" s="1"/>
      <c r="D94" s="55"/>
    </row>
    <row r="109" spans="1:4" s="48" customFormat="1">
      <c r="A109"/>
      <c r="B109"/>
      <c r="C109" s="47"/>
      <c r="D109" s="57"/>
    </row>
    <row r="110" spans="1:4" s="48" customFormat="1">
      <c r="A110"/>
      <c r="B110"/>
      <c r="C110" s="47"/>
      <c r="D110" s="57"/>
    </row>
    <row r="111" spans="1:4" s="48" customFormat="1">
      <c r="A111"/>
      <c r="B111"/>
      <c r="C111" s="47"/>
      <c r="D111" s="57"/>
    </row>
    <row r="112" spans="1:4" s="48" customFormat="1">
      <c r="A112"/>
      <c r="B112"/>
      <c r="C112" s="47"/>
      <c r="D112" s="57"/>
    </row>
    <row r="113" spans="1:4" s="48" customFormat="1">
      <c r="A113"/>
      <c r="B113"/>
      <c r="C113" s="47"/>
      <c r="D113" s="57"/>
    </row>
    <row r="114" spans="1:4" s="48" customFormat="1">
      <c r="A114"/>
      <c r="B114"/>
      <c r="C114" s="47"/>
      <c r="D114" s="57"/>
    </row>
    <row r="115" spans="1:4" s="48" customFormat="1">
      <c r="A115"/>
      <c r="B115"/>
      <c r="C115" s="47"/>
      <c r="D115" s="57"/>
    </row>
    <row r="116" spans="1:4" s="48" customFormat="1">
      <c r="A116"/>
      <c r="B116"/>
      <c r="C116" s="47"/>
      <c r="D116" s="57"/>
    </row>
    <row r="117" spans="1:4" s="48" customFormat="1">
      <c r="A117"/>
      <c r="B117"/>
      <c r="C117" s="47"/>
      <c r="D117" s="57"/>
    </row>
    <row r="118" spans="1:4" s="48" customFormat="1">
      <c r="A118"/>
      <c r="B118"/>
      <c r="C118" s="47"/>
      <c r="D118" s="57"/>
    </row>
    <row r="119" spans="1:4" s="48" customFormat="1">
      <c r="A119"/>
      <c r="B119"/>
      <c r="C119" s="47"/>
      <c r="D119" s="57"/>
    </row>
    <row r="120" spans="1:4" s="48" customFormat="1">
      <c r="A120"/>
      <c r="B120"/>
      <c r="C120" s="47"/>
      <c r="D120" s="57"/>
    </row>
    <row r="121" spans="1:4" s="48" customFormat="1">
      <c r="A121"/>
      <c r="B121"/>
      <c r="C121" s="47"/>
      <c r="D121" s="57"/>
    </row>
    <row r="122" spans="1:4" s="48" customFormat="1">
      <c r="A122"/>
      <c r="B122"/>
      <c r="C122" s="47"/>
      <c r="D122" s="57"/>
    </row>
  </sheetData>
  <pageMargins left="0.75" right="0.75" top="1" bottom="1" header="0.5" footer="0.5"/>
  <pageSetup paperSize="9" scale="44" fitToHeight="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Prijsinvulformulier</vt:lpstr>
      <vt:lpstr>Open kostprijs calc</vt:lpstr>
    </vt:vector>
  </TitlesOfParts>
  <Company>Privat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Koopmans</dc:creator>
  <cp:lastModifiedBy>HP Pavilion</cp:lastModifiedBy>
  <cp:lastPrinted>2017-01-23T14:38:20Z</cp:lastPrinted>
  <dcterms:created xsi:type="dcterms:W3CDTF">2016-03-25T10:00:16Z</dcterms:created>
  <dcterms:modified xsi:type="dcterms:W3CDTF">2017-02-15T08:18:00Z</dcterms:modified>
</cp:coreProperties>
</file>